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ata\ExcelSuperSite\downloads\"/>
    </mc:Choice>
  </mc:AlternateContent>
  <bookViews>
    <workbookView xWindow="0" yWindow="6600" windowWidth="19200" windowHeight="13740" tabRatio="845"/>
  </bookViews>
  <sheets>
    <sheet name="Yearly Calendar" sheetId="1" r:id="rId1"/>
    <sheet name="January" sheetId="5" r:id="rId2"/>
    <sheet name="February" sheetId="6" r:id="rId3"/>
    <sheet name="March" sheetId="7" r:id="rId4"/>
    <sheet name="April" sheetId="8" r:id="rId5"/>
    <sheet name="May" sheetId="9" r:id="rId6"/>
    <sheet name="June" sheetId="10" r:id="rId7"/>
    <sheet name="July" sheetId="11" r:id="rId8"/>
    <sheet name="August" sheetId="12" r:id="rId9"/>
    <sheet name="September" sheetId="13" r:id="rId10"/>
    <sheet name="October" sheetId="14" r:id="rId11"/>
    <sheet name="November" sheetId="15" r:id="rId12"/>
    <sheet name="December" sheetId="16" r:id="rId13"/>
    <sheet name="Settings" sheetId="2" r:id="rId14"/>
    <sheet name="Instructions" sheetId="3" r:id="rId15"/>
  </sheets>
  <externalReferences>
    <externalReference r:id="rId16"/>
  </externalReferences>
  <definedNames>
    <definedName name="_xlnm.Print_Area" localSheetId="4">April!$A$3:$I$28</definedName>
    <definedName name="_xlnm.Print_Area" localSheetId="8">August!$A$3:$I$28</definedName>
    <definedName name="_xlnm.Print_Area" localSheetId="12">December!$A$3:$I$28</definedName>
    <definedName name="_xlnm.Print_Area" localSheetId="2">February!$A$3:$I$28</definedName>
    <definedName name="_xlnm.Print_Area" localSheetId="1">January!$A$3:$I$28</definedName>
    <definedName name="_xlnm.Print_Area" localSheetId="7">July!$A$3:$I$28</definedName>
    <definedName name="_xlnm.Print_Area" localSheetId="6">June!$A$3:$I$28</definedName>
    <definedName name="_xlnm.Print_Area" localSheetId="3">March!$A$3:$I$28</definedName>
    <definedName name="_xlnm.Print_Area" localSheetId="5">May!$A$3:$I$28</definedName>
    <definedName name="_xlnm.Print_Area" localSheetId="11">November!$A$3:$I$28</definedName>
    <definedName name="_xlnm.Print_Area" localSheetId="10">October!$A$3:$I$28</definedName>
    <definedName name="_xlnm.Print_Area" localSheetId="9">September!$A$3:$I$28</definedName>
    <definedName name="_xlnm.Print_Area" localSheetId="0">'Yearly Calendar'!$A$3:$W$39</definedName>
  </definedNames>
  <calcPr calcId="152511" concurrentCalc="0"/>
</workbook>
</file>

<file path=xl/calcChain.xml><?xml version="1.0" encoding="utf-8"?>
<calcChain xmlns="http://schemas.openxmlformats.org/spreadsheetml/2006/main">
  <c r="R14" i="2" l="1"/>
  <c r="R15" i="2"/>
  <c r="R16" i="2"/>
  <c r="R17" i="2"/>
  <c r="R18" i="2"/>
  <c r="R19" i="2"/>
  <c r="R20" i="2"/>
  <c r="R13" i="2"/>
  <c r="G3" i="16"/>
  <c r="G3" i="15"/>
  <c r="G3" i="14"/>
  <c r="G3" i="13"/>
  <c r="G3" i="12"/>
  <c r="G3" i="11"/>
  <c r="G3" i="10"/>
  <c r="G3" i="9"/>
  <c r="G3" i="8"/>
  <c r="G3" i="7"/>
  <c r="G3" i="6"/>
  <c r="G3" i="5"/>
  <c r="AA12" i="5"/>
  <c r="AA11" i="5"/>
  <c r="AA10" i="5"/>
  <c r="AA9" i="5"/>
  <c r="AA8" i="5"/>
  <c r="AA7" i="5"/>
  <c r="AA6" i="5"/>
  <c r="AA5" i="5"/>
  <c r="C21" i="2"/>
  <c r="C20" i="2"/>
  <c r="C19" i="2"/>
  <c r="C18" i="2"/>
  <c r="C17" i="2"/>
  <c r="C16" i="2"/>
  <c r="C15" i="2"/>
  <c r="C14" i="2"/>
  <c r="C13" i="2"/>
  <c r="C12" i="2"/>
  <c r="C11" i="2"/>
  <c r="C10" i="2"/>
  <c r="AA11" i="16"/>
  <c r="AA8" i="7"/>
  <c r="AA8" i="12"/>
  <c r="AA9" i="7"/>
  <c r="AA7" i="12"/>
  <c r="AA11" i="10"/>
  <c r="AA10" i="10"/>
  <c r="AA5" i="6"/>
  <c r="AA5" i="14"/>
  <c r="AA5" i="9"/>
  <c r="AA8" i="11"/>
  <c r="AA12" i="9"/>
  <c r="AA9" i="11"/>
  <c r="AA5" i="15"/>
  <c r="AA12" i="15"/>
  <c r="AA7" i="13"/>
  <c r="AA9" i="6"/>
  <c r="AA10" i="7"/>
  <c r="AA8" i="8"/>
  <c r="AA6" i="9"/>
  <c r="AA12" i="10"/>
  <c r="AA10" i="11"/>
  <c r="AA9" i="12"/>
  <c r="AA8" i="13"/>
  <c r="AA7" i="14"/>
  <c r="AA6" i="15"/>
  <c r="AA5" i="16"/>
  <c r="AA12" i="16"/>
  <c r="AA11" i="7"/>
  <c r="AA9" i="8"/>
  <c r="AA7" i="9"/>
  <c r="AA5" i="10"/>
  <c r="AA11" i="11"/>
  <c r="AA10" i="12"/>
  <c r="AA9" i="13"/>
  <c r="AA8" i="14"/>
  <c r="AA7" i="15"/>
  <c r="AA6" i="16"/>
  <c r="AA12" i="7"/>
  <c r="AA10" i="8"/>
  <c r="AA8" i="9"/>
  <c r="AA6" i="10"/>
  <c r="AA12" i="11"/>
  <c r="AA11" i="12"/>
  <c r="AA10" i="13"/>
  <c r="AA9" i="14"/>
  <c r="AA8" i="15"/>
  <c r="AA7" i="16"/>
  <c r="AA6" i="13"/>
  <c r="AA5" i="7"/>
  <c r="AA11" i="8"/>
  <c r="AA9" i="9"/>
  <c r="AA7" i="10"/>
  <c r="AA5" i="11"/>
  <c r="AA12" i="12"/>
  <c r="AA11" i="13"/>
  <c r="AA10" i="14"/>
  <c r="AA9" i="15"/>
  <c r="AA8" i="16"/>
  <c r="AA6" i="7"/>
  <c r="AA12" i="8"/>
  <c r="AA10" i="9"/>
  <c r="AA8" i="10"/>
  <c r="AA6" i="11"/>
  <c r="AA5" i="12"/>
  <c r="AA12" i="13"/>
  <c r="AA11" i="14"/>
  <c r="AA10" i="15"/>
  <c r="AA9" i="16"/>
  <c r="AA6" i="8"/>
  <c r="AA7" i="8"/>
  <c r="AA6" i="14"/>
  <c r="AA7" i="7"/>
  <c r="AA5" i="8"/>
  <c r="AA11" i="9"/>
  <c r="AA9" i="10"/>
  <c r="AA7" i="11"/>
  <c r="AA6" i="12"/>
  <c r="AA5" i="13"/>
  <c r="AA12" i="14"/>
  <c r="AA11" i="15"/>
  <c r="AA10" i="16"/>
  <c r="AA6" i="6"/>
  <c r="AA7" i="6"/>
  <c r="AA8" i="6"/>
  <c r="AA10" i="6"/>
  <c r="AA11" i="6"/>
  <c r="AA12" i="6"/>
  <c r="O20" i="2"/>
  <c r="O19" i="2"/>
  <c r="O18" i="2"/>
  <c r="O17" i="2"/>
  <c r="O16" i="2"/>
  <c r="O15" i="2"/>
  <c r="O14" i="2"/>
  <c r="O13" i="2"/>
  <c r="AA12" i="1"/>
  <c r="AA11" i="1"/>
  <c r="AA10" i="1"/>
  <c r="AA9" i="1"/>
  <c r="AA8" i="1"/>
  <c r="AA7" i="1"/>
  <c r="AA6" i="1"/>
  <c r="AA5" i="1"/>
  <c r="G19" i="2"/>
  <c r="A5" i="14"/>
  <c r="B5" i="14"/>
  <c r="C5" i="14"/>
  <c r="D5" i="14"/>
  <c r="E5" i="14"/>
  <c r="F5" i="14"/>
  <c r="G5" i="14"/>
  <c r="A9" i="14"/>
  <c r="B9" i="14"/>
  <c r="C9" i="14"/>
  <c r="D9" i="14"/>
  <c r="E9" i="14"/>
  <c r="F9" i="14"/>
  <c r="G9" i="14"/>
  <c r="A13" i="14"/>
  <c r="B13" i="14"/>
  <c r="C13" i="14"/>
  <c r="D13" i="14"/>
  <c r="E13" i="14"/>
  <c r="F13" i="14"/>
  <c r="G13" i="14"/>
  <c r="A17" i="14"/>
  <c r="B17" i="14"/>
  <c r="C17" i="14"/>
  <c r="D17" i="14"/>
  <c r="E17" i="14"/>
  <c r="F17" i="14"/>
  <c r="G17" i="14"/>
  <c r="A21" i="14"/>
  <c r="B21" i="14"/>
  <c r="C21" i="14"/>
  <c r="D21" i="14"/>
  <c r="E21" i="14"/>
  <c r="F21" i="14"/>
  <c r="G21" i="14"/>
  <c r="A25" i="14"/>
  <c r="B25" i="14"/>
  <c r="C25" i="14"/>
  <c r="D25" i="14"/>
  <c r="E25" i="14"/>
  <c r="F25" i="14"/>
  <c r="G25" i="14"/>
  <c r="G18" i="2"/>
  <c r="A5" i="13"/>
  <c r="B5" i="13"/>
  <c r="C5" i="13"/>
  <c r="D5" i="13"/>
  <c r="E5" i="13"/>
  <c r="F5" i="13"/>
  <c r="G5" i="13"/>
  <c r="A9" i="13"/>
  <c r="B9" i="13"/>
  <c r="C9" i="13"/>
  <c r="D9" i="13"/>
  <c r="E9" i="13"/>
  <c r="F9" i="13"/>
  <c r="G9" i="13"/>
  <c r="A13" i="13"/>
  <c r="B13" i="13"/>
  <c r="C13" i="13"/>
  <c r="D13" i="13"/>
  <c r="E13" i="13"/>
  <c r="F13" i="13"/>
  <c r="G13" i="13"/>
  <c r="A17" i="13"/>
  <c r="B17" i="13"/>
  <c r="C17" i="13"/>
  <c r="D17" i="13"/>
  <c r="E17" i="13"/>
  <c r="F17" i="13"/>
  <c r="G17" i="13"/>
  <c r="A21" i="13"/>
  <c r="B21" i="13"/>
  <c r="C21" i="13"/>
  <c r="D21" i="13"/>
  <c r="E21" i="13"/>
  <c r="F21" i="13"/>
  <c r="G21" i="13"/>
  <c r="A25" i="13"/>
  <c r="B25" i="13"/>
  <c r="C25" i="13"/>
  <c r="D25" i="13"/>
  <c r="E25" i="13"/>
  <c r="F25" i="13"/>
  <c r="G25" i="13"/>
  <c r="G17" i="2"/>
  <c r="A5" i="12"/>
  <c r="B5" i="12"/>
  <c r="C5" i="12"/>
  <c r="D5" i="12"/>
  <c r="E5" i="12"/>
  <c r="F5" i="12"/>
  <c r="G5" i="12"/>
  <c r="A9" i="12"/>
  <c r="B9" i="12"/>
  <c r="C9" i="12"/>
  <c r="D9" i="12"/>
  <c r="E9" i="12"/>
  <c r="F9" i="12"/>
  <c r="G9" i="12"/>
  <c r="A13" i="12"/>
  <c r="B13" i="12"/>
  <c r="C13" i="12"/>
  <c r="D13" i="12"/>
  <c r="E13" i="12"/>
  <c r="F13" i="12"/>
  <c r="G13" i="12"/>
  <c r="A17" i="12"/>
  <c r="B17" i="12"/>
  <c r="C17" i="12"/>
  <c r="D17" i="12"/>
  <c r="E17" i="12"/>
  <c r="F17" i="12"/>
  <c r="G17" i="12"/>
  <c r="A21" i="12"/>
  <c r="B21" i="12"/>
  <c r="C21" i="12"/>
  <c r="D21" i="12"/>
  <c r="E21" i="12"/>
  <c r="F21" i="12"/>
  <c r="G21" i="12"/>
  <c r="A25" i="12"/>
  <c r="B25" i="12"/>
  <c r="C25" i="12"/>
  <c r="D25" i="12"/>
  <c r="E25" i="12"/>
  <c r="F25" i="12"/>
  <c r="G25" i="12"/>
  <c r="G16" i="2"/>
  <c r="A5" i="11"/>
  <c r="B5" i="11"/>
  <c r="C5" i="11"/>
  <c r="D5" i="11"/>
  <c r="E5" i="11"/>
  <c r="F5" i="11"/>
  <c r="G5" i="11"/>
  <c r="A9" i="11"/>
  <c r="B9" i="11"/>
  <c r="C9" i="11"/>
  <c r="D9" i="11"/>
  <c r="E9" i="11"/>
  <c r="F9" i="11"/>
  <c r="G9" i="11"/>
  <c r="A13" i="11"/>
  <c r="B13" i="11"/>
  <c r="C13" i="11"/>
  <c r="D13" i="11"/>
  <c r="E13" i="11"/>
  <c r="F13" i="11"/>
  <c r="G13" i="11"/>
  <c r="A17" i="11"/>
  <c r="B17" i="11"/>
  <c r="C17" i="11"/>
  <c r="D17" i="11"/>
  <c r="E17" i="11"/>
  <c r="F17" i="11"/>
  <c r="G17" i="11"/>
  <c r="A21" i="11"/>
  <c r="B21" i="11"/>
  <c r="C21" i="11"/>
  <c r="D21" i="11"/>
  <c r="E21" i="11"/>
  <c r="F21" i="11"/>
  <c r="G21" i="11"/>
  <c r="A25" i="11"/>
  <c r="B25" i="11"/>
  <c r="C25" i="11"/>
  <c r="D25" i="11"/>
  <c r="E25" i="11"/>
  <c r="F25" i="11"/>
  <c r="G25" i="11"/>
  <c r="G15" i="2"/>
  <c r="A5" i="10"/>
  <c r="B5" i="10"/>
  <c r="C5" i="10"/>
  <c r="D5" i="10"/>
  <c r="E5" i="10"/>
  <c r="F5" i="10"/>
  <c r="G5" i="10"/>
  <c r="A9" i="10"/>
  <c r="B9" i="10"/>
  <c r="C9" i="10"/>
  <c r="D9" i="10"/>
  <c r="E9" i="10"/>
  <c r="F9" i="10"/>
  <c r="G9" i="10"/>
  <c r="A13" i="10"/>
  <c r="B13" i="10"/>
  <c r="C13" i="10"/>
  <c r="D13" i="10"/>
  <c r="E13" i="10"/>
  <c r="F13" i="10"/>
  <c r="G13" i="10"/>
  <c r="A17" i="10"/>
  <c r="B17" i="10"/>
  <c r="C17" i="10"/>
  <c r="D17" i="10"/>
  <c r="E17" i="10"/>
  <c r="F17" i="10"/>
  <c r="G17" i="10"/>
  <c r="A21" i="10"/>
  <c r="B21" i="10"/>
  <c r="C21" i="10"/>
  <c r="D21" i="10"/>
  <c r="E21" i="10"/>
  <c r="F21" i="10"/>
  <c r="G21" i="10"/>
  <c r="A25" i="10"/>
  <c r="B25" i="10"/>
  <c r="C25" i="10"/>
  <c r="D25" i="10"/>
  <c r="E25" i="10"/>
  <c r="F25" i="10"/>
  <c r="G25" i="10"/>
  <c r="G14" i="2"/>
  <c r="A5" i="9"/>
  <c r="B5" i="9"/>
  <c r="C5" i="9"/>
  <c r="D5" i="9"/>
  <c r="E5" i="9"/>
  <c r="F5" i="9"/>
  <c r="G5" i="9"/>
  <c r="A9" i="9"/>
  <c r="B9" i="9"/>
  <c r="C9" i="9"/>
  <c r="D9" i="9"/>
  <c r="E9" i="9"/>
  <c r="F9" i="9"/>
  <c r="G9" i="9"/>
  <c r="A13" i="9"/>
  <c r="B13" i="9"/>
  <c r="C13" i="9"/>
  <c r="D13" i="9"/>
  <c r="E13" i="9"/>
  <c r="F13" i="9"/>
  <c r="G13" i="9"/>
  <c r="A17" i="9"/>
  <c r="B17" i="9"/>
  <c r="C17" i="9"/>
  <c r="D17" i="9"/>
  <c r="E17" i="9"/>
  <c r="F17" i="9"/>
  <c r="G17" i="9"/>
  <c r="A21" i="9"/>
  <c r="B21" i="9"/>
  <c r="C21" i="9"/>
  <c r="D21" i="9"/>
  <c r="E21" i="9"/>
  <c r="F21" i="9"/>
  <c r="G21" i="9"/>
  <c r="A25" i="9"/>
  <c r="B25" i="9"/>
  <c r="C25" i="9"/>
  <c r="D25" i="9"/>
  <c r="E25" i="9"/>
  <c r="F25" i="9"/>
  <c r="G25" i="9"/>
  <c r="G12" i="2"/>
  <c r="A5" i="7"/>
  <c r="B5" i="7"/>
  <c r="C5" i="7"/>
  <c r="D5" i="7"/>
  <c r="E5" i="7"/>
  <c r="F5" i="7"/>
  <c r="G5" i="7"/>
  <c r="A9" i="7"/>
  <c r="B9" i="7"/>
  <c r="C9" i="7"/>
  <c r="D9" i="7"/>
  <c r="E9" i="7"/>
  <c r="F9" i="7"/>
  <c r="G9" i="7"/>
  <c r="A13" i="7"/>
  <c r="B13" i="7"/>
  <c r="C13" i="7"/>
  <c r="D13" i="7"/>
  <c r="E13" i="7"/>
  <c r="F13" i="7"/>
  <c r="G13" i="7"/>
  <c r="A17" i="7"/>
  <c r="B17" i="7"/>
  <c r="C17" i="7"/>
  <c r="D17" i="7"/>
  <c r="E17" i="7"/>
  <c r="F17" i="7"/>
  <c r="G17" i="7"/>
  <c r="A21" i="7"/>
  <c r="B21" i="7"/>
  <c r="C21" i="7"/>
  <c r="D21" i="7"/>
  <c r="E21" i="7"/>
  <c r="F21" i="7"/>
  <c r="G21" i="7"/>
  <c r="A25" i="7"/>
  <c r="B25" i="7"/>
  <c r="C25" i="7"/>
  <c r="D25" i="7"/>
  <c r="E25" i="7"/>
  <c r="F25" i="7"/>
  <c r="G25" i="7"/>
  <c r="G11" i="2"/>
  <c r="A5" i="6"/>
  <c r="B5" i="6"/>
  <c r="C5" i="6"/>
  <c r="D5" i="6"/>
  <c r="E5" i="6"/>
  <c r="F5" i="6"/>
  <c r="G5" i="6"/>
  <c r="A9" i="6"/>
  <c r="B9" i="6"/>
  <c r="C9" i="6"/>
  <c r="D9" i="6"/>
  <c r="E9" i="6"/>
  <c r="F9" i="6"/>
  <c r="G9" i="6"/>
  <c r="A13" i="6"/>
  <c r="B13" i="6"/>
  <c r="C13" i="6"/>
  <c r="D13" i="6"/>
  <c r="E13" i="6"/>
  <c r="F13" i="6"/>
  <c r="G13" i="6"/>
  <c r="A17" i="6"/>
  <c r="B17" i="6"/>
  <c r="C17" i="6"/>
  <c r="D17" i="6"/>
  <c r="E17" i="6"/>
  <c r="F17" i="6"/>
  <c r="G17" i="6"/>
  <c r="A21" i="6"/>
  <c r="B21" i="6"/>
  <c r="C21" i="6"/>
  <c r="D21" i="6"/>
  <c r="E21" i="6"/>
  <c r="F21" i="6"/>
  <c r="G21" i="6"/>
  <c r="A25" i="6"/>
  <c r="B25" i="6"/>
  <c r="C25" i="6"/>
  <c r="D25" i="6"/>
  <c r="E25" i="6"/>
  <c r="F25" i="6"/>
  <c r="G25" i="6"/>
  <c r="G10" i="2"/>
  <c r="A5" i="5"/>
  <c r="B5" i="5"/>
  <c r="C5" i="5"/>
  <c r="D5" i="5"/>
  <c r="E5" i="5"/>
  <c r="F5" i="5"/>
  <c r="G5" i="5"/>
  <c r="A9" i="5"/>
  <c r="B9" i="5"/>
  <c r="C9" i="5"/>
  <c r="D9" i="5"/>
  <c r="E9" i="5"/>
  <c r="F9" i="5"/>
  <c r="G9" i="5"/>
  <c r="A13" i="5"/>
  <c r="B13" i="5"/>
  <c r="C13" i="5"/>
  <c r="D13" i="5"/>
  <c r="E13" i="5"/>
  <c r="F13" i="5"/>
  <c r="G13" i="5"/>
  <c r="A17" i="5"/>
  <c r="B17" i="5"/>
  <c r="C17" i="5"/>
  <c r="D17" i="5"/>
  <c r="E17" i="5"/>
  <c r="F17" i="5"/>
  <c r="G17" i="5"/>
  <c r="A21" i="5"/>
  <c r="B21" i="5"/>
  <c r="C21" i="5"/>
  <c r="D21" i="5"/>
  <c r="E21" i="5"/>
  <c r="F21" i="5"/>
  <c r="G21" i="5"/>
  <c r="A25" i="5"/>
  <c r="B25" i="5"/>
  <c r="C25" i="5"/>
  <c r="D25" i="5"/>
  <c r="E25" i="5"/>
  <c r="F25" i="5"/>
  <c r="G25" i="5"/>
  <c r="F11" i="2"/>
  <c r="F10" i="2"/>
  <c r="D10" i="2"/>
  <c r="D11" i="2"/>
  <c r="F16" i="2"/>
  <c r="F17" i="2"/>
  <c r="F18" i="2"/>
  <c r="F19" i="2"/>
  <c r="D16" i="2"/>
  <c r="D17" i="2"/>
  <c r="D18" i="2"/>
  <c r="D19" i="2"/>
  <c r="G21" i="2"/>
  <c r="D14" i="2"/>
  <c r="F14" i="2"/>
  <c r="D15" i="2"/>
  <c r="F15" i="2"/>
  <c r="G20" i="2"/>
  <c r="D12" i="2"/>
  <c r="D20" i="2"/>
  <c r="F12" i="2"/>
  <c r="G13" i="2"/>
  <c r="D13" i="2"/>
  <c r="D21" i="2"/>
  <c r="F13" i="2"/>
  <c r="A5" i="8"/>
  <c r="B5" i="8"/>
  <c r="C5" i="8"/>
  <c r="D5" i="8"/>
  <c r="E5" i="8"/>
  <c r="F5" i="8"/>
  <c r="G5" i="8"/>
  <c r="A9" i="8"/>
  <c r="B9" i="8"/>
  <c r="C9" i="8"/>
  <c r="D9" i="8"/>
  <c r="E9" i="8"/>
  <c r="F9" i="8"/>
  <c r="G9" i="8"/>
  <c r="A13" i="8"/>
  <c r="B13" i="8"/>
  <c r="C13" i="8"/>
  <c r="D13" i="8"/>
  <c r="E13" i="8"/>
  <c r="F13" i="8"/>
  <c r="G13" i="8"/>
  <c r="A17" i="8"/>
  <c r="B17" i="8"/>
  <c r="C17" i="8"/>
  <c r="D17" i="8"/>
  <c r="E17" i="8"/>
  <c r="F17" i="8"/>
  <c r="G17" i="8"/>
  <c r="A21" i="8"/>
  <c r="B21" i="8"/>
  <c r="C21" i="8"/>
  <c r="D21" i="8"/>
  <c r="E21" i="8"/>
  <c r="F21" i="8"/>
  <c r="G21" i="8"/>
  <c r="A25" i="8"/>
  <c r="B25" i="8"/>
  <c r="C25" i="8"/>
  <c r="D25" i="8"/>
  <c r="E25" i="8"/>
  <c r="F25" i="8"/>
  <c r="G25" i="8"/>
  <c r="F21" i="2"/>
  <c r="A5" i="16"/>
  <c r="B5" i="16"/>
  <c r="C5" i="16"/>
  <c r="D5" i="16"/>
  <c r="E5" i="16"/>
  <c r="F5" i="16"/>
  <c r="G5" i="16"/>
  <c r="A9" i="16"/>
  <c r="B9" i="16"/>
  <c r="C9" i="16"/>
  <c r="D9" i="16"/>
  <c r="E9" i="16"/>
  <c r="F9" i="16"/>
  <c r="G9" i="16"/>
  <c r="A13" i="16"/>
  <c r="B13" i="16"/>
  <c r="C13" i="16"/>
  <c r="D13" i="16"/>
  <c r="E13" i="16"/>
  <c r="F13" i="16"/>
  <c r="G13" i="16"/>
  <c r="A17" i="16"/>
  <c r="B17" i="16"/>
  <c r="C17" i="16"/>
  <c r="D17" i="16"/>
  <c r="E17" i="16"/>
  <c r="F17" i="16"/>
  <c r="G17" i="16"/>
  <c r="A21" i="16"/>
  <c r="B21" i="16"/>
  <c r="C21" i="16"/>
  <c r="D21" i="16"/>
  <c r="E21" i="16"/>
  <c r="F21" i="16"/>
  <c r="G21" i="16"/>
  <c r="A25" i="16"/>
  <c r="B25" i="16"/>
  <c r="C25" i="16"/>
  <c r="D25" i="16"/>
  <c r="E25" i="16"/>
  <c r="F25" i="16"/>
  <c r="G25" i="16"/>
  <c r="F20" i="2"/>
  <c r="A5" i="15"/>
  <c r="B5" i="15"/>
  <c r="C5" i="15"/>
  <c r="D5" i="15"/>
  <c r="E5" i="15"/>
  <c r="F5" i="15"/>
  <c r="G5" i="15"/>
  <c r="A9" i="15"/>
  <c r="B9" i="15"/>
  <c r="C9" i="15"/>
  <c r="D9" i="15"/>
  <c r="E9" i="15"/>
  <c r="F9" i="15"/>
  <c r="G9" i="15"/>
  <c r="A13" i="15"/>
  <c r="B13" i="15"/>
  <c r="C13" i="15"/>
  <c r="D13" i="15"/>
  <c r="E13" i="15"/>
  <c r="F13" i="15"/>
  <c r="G13" i="15"/>
  <c r="A17" i="15"/>
  <c r="B17" i="15"/>
  <c r="C17" i="15"/>
  <c r="D17" i="15"/>
  <c r="E17" i="15"/>
  <c r="F17" i="15"/>
  <c r="G17" i="15"/>
  <c r="A21" i="15"/>
  <c r="B21" i="15"/>
  <c r="C21" i="15"/>
  <c r="D21" i="15"/>
  <c r="E21" i="15"/>
  <c r="F21" i="15"/>
  <c r="G21" i="15"/>
  <c r="A25" i="15"/>
  <c r="B25" i="15"/>
  <c r="C25" i="15"/>
  <c r="D25" i="15"/>
  <c r="E25" i="15"/>
  <c r="F25" i="15"/>
  <c r="G25" i="15"/>
  <c r="I3" i="1"/>
  <c r="A7" i="1"/>
  <c r="B7" i="1"/>
  <c r="C7" i="1"/>
  <c r="D7" i="1"/>
  <c r="E7" i="1"/>
  <c r="F7" i="1"/>
  <c r="G7" i="1"/>
  <c r="A8" i="1"/>
  <c r="B8" i="1"/>
  <c r="C8" i="1"/>
  <c r="D8" i="1"/>
  <c r="E8" i="1"/>
  <c r="F8" i="1"/>
  <c r="G8" i="1"/>
  <c r="A9" i="1"/>
  <c r="B9" i="1"/>
  <c r="C9" i="1"/>
  <c r="D9" i="1"/>
  <c r="E9" i="1"/>
  <c r="F9" i="1"/>
  <c r="G9" i="1"/>
  <c r="A10" i="1"/>
  <c r="B10" i="1"/>
  <c r="C10" i="1"/>
  <c r="D10" i="1"/>
  <c r="E10" i="1"/>
  <c r="F10" i="1"/>
  <c r="G10" i="1"/>
  <c r="A11" i="1"/>
  <c r="B11" i="1"/>
  <c r="C11" i="1"/>
  <c r="D11" i="1"/>
  <c r="E11" i="1"/>
  <c r="F11" i="1"/>
  <c r="G11" i="1"/>
  <c r="A12" i="1"/>
  <c r="B12" i="1"/>
  <c r="C12" i="1"/>
  <c r="D12" i="1"/>
  <c r="E12" i="1"/>
  <c r="F12" i="1"/>
  <c r="G12" i="1"/>
  <c r="Q25" i="1"/>
  <c r="R25" i="1"/>
  <c r="S25" i="1"/>
  <c r="T25" i="1"/>
  <c r="U25" i="1"/>
  <c r="V25" i="1"/>
  <c r="W25" i="1"/>
  <c r="Q26" i="1"/>
  <c r="R26" i="1"/>
  <c r="S26" i="1"/>
  <c r="T26" i="1"/>
  <c r="U26" i="1"/>
  <c r="V26" i="1"/>
  <c r="W26" i="1"/>
  <c r="Q27" i="1"/>
  <c r="R27" i="1"/>
  <c r="S27" i="1"/>
  <c r="T27" i="1"/>
  <c r="U27" i="1"/>
  <c r="V27" i="1"/>
  <c r="W27" i="1"/>
  <c r="Q28" i="1"/>
  <c r="R28" i="1"/>
  <c r="S28" i="1"/>
  <c r="T28" i="1"/>
  <c r="U28" i="1"/>
  <c r="V28" i="1"/>
  <c r="W28" i="1"/>
  <c r="Q29" i="1"/>
  <c r="R29" i="1"/>
  <c r="S29" i="1"/>
  <c r="T29" i="1"/>
  <c r="U29" i="1"/>
  <c r="V29" i="1"/>
  <c r="W29" i="1"/>
  <c r="Q30" i="1"/>
  <c r="R30" i="1"/>
  <c r="S30" i="1"/>
  <c r="T30" i="1"/>
  <c r="U30" i="1"/>
  <c r="V30" i="1"/>
  <c r="W30" i="1"/>
  <c r="I7" i="1"/>
  <c r="J7" i="1"/>
  <c r="K7" i="1"/>
  <c r="L7" i="1"/>
  <c r="M7" i="1"/>
  <c r="N7" i="1"/>
  <c r="O7" i="1"/>
  <c r="I8" i="1"/>
  <c r="J8" i="1"/>
  <c r="K8" i="1"/>
  <c r="L8" i="1"/>
  <c r="M8" i="1"/>
  <c r="N8" i="1"/>
  <c r="O8" i="1"/>
  <c r="I9" i="1"/>
  <c r="J9" i="1"/>
  <c r="K9" i="1"/>
  <c r="L9" i="1"/>
  <c r="M9" i="1"/>
  <c r="N9" i="1"/>
  <c r="O9" i="1"/>
  <c r="I10" i="1"/>
  <c r="J10" i="1"/>
  <c r="K10" i="1"/>
  <c r="L10" i="1"/>
  <c r="M10" i="1"/>
  <c r="N10" i="1"/>
  <c r="O10" i="1"/>
  <c r="I11" i="1"/>
  <c r="J11" i="1"/>
  <c r="K11" i="1"/>
  <c r="L11" i="1"/>
  <c r="M11" i="1"/>
  <c r="N11" i="1"/>
  <c r="O11" i="1"/>
  <c r="I12" i="1"/>
  <c r="J12" i="1"/>
  <c r="K12" i="1"/>
  <c r="L12" i="1"/>
  <c r="M12" i="1"/>
  <c r="N12" i="1"/>
  <c r="O12" i="1"/>
  <c r="I16" i="1"/>
  <c r="J16" i="1"/>
  <c r="K16" i="1"/>
  <c r="L16" i="1"/>
  <c r="M16" i="1"/>
  <c r="N16" i="1"/>
  <c r="O16" i="1"/>
  <c r="I17" i="1"/>
  <c r="J17" i="1"/>
  <c r="K17" i="1"/>
  <c r="L17" i="1"/>
  <c r="M17" i="1"/>
  <c r="N17" i="1"/>
  <c r="O17" i="1"/>
  <c r="I18" i="1"/>
  <c r="J18" i="1"/>
  <c r="K18" i="1"/>
  <c r="L18" i="1"/>
  <c r="M18" i="1"/>
  <c r="N18" i="1"/>
  <c r="O18" i="1"/>
  <c r="I19" i="1"/>
  <c r="J19" i="1"/>
  <c r="K19" i="1"/>
  <c r="L19" i="1"/>
  <c r="M19" i="1"/>
  <c r="N19" i="1"/>
  <c r="O19" i="1"/>
  <c r="I20" i="1"/>
  <c r="J20" i="1"/>
  <c r="K20" i="1"/>
  <c r="L20" i="1"/>
  <c r="M20" i="1"/>
  <c r="N20" i="1"/>
  <c r="O20" i="1"/>
  <c r="I21" i="1"/>
  <c r="J21" i="1"/>
  <c r="K21" i="1"/>
  <c r="L21" i="1"/>
  <c r="M21" i="1"/>
  <c r="N21" i="1"/>
  <c r="O21" i="1"/>
  <c r="Q7" i="1"/>
  <c r="R7" i="1"/>
  <c r="S7" i="1"/>
  <c r="T7" i="1"/>
  <c r="U7" i="1"/>
  <c r="V7" i="1"/>
  <c r="W7" i="1"/>
  <c r="Q8" i="1"/>
  <c r="R8" i="1"/>
  <c r="S8" i="1"/>
  <c r="T8" i="1"/>
  <c r="U8" i="1"/>
  <c r="V8" i="1"/>
  <c r="W8" i="1"/>
  <c r="Q9" i="1"/>
  <c r="R9" i="1"/>
  <c r="S9" i="1"/>
  <c r="T9" i="1"/>
  <c r="U9" i="1"/>
  <c r="V9" i="1"/>
  <c r="W9" i="1"/>
  <c r="Q10" i="1"/>
  <c r="R10" i="1"/>
  <c r="S10" i="1"/>
  <c r="T10" i="1"/>
  <c r="U10" i="1"/>
  <c r="V10" i="1"/>
  <c r="W10" i="1"/>
  <c r="Q11" i="1"/>
  <c r="R11" i="1"/>
  <c r="S11" i="1"/>
  <c r="T11" i="1"/>
  <c r="U11" i="1"/>
  <c r="V11" i="1"/>
  <c r="W11" i="1"/>
  <c r="Q12" i="1"/>
  <c r="R12" i="1"/>
  <c r="S12" i="1"/>
  <c r="T12" i="1"/>
  <c r="U12" i="1"/>
  <c r="V12" i="1"/>
  <c r="W12" i="1"/>
  <c r="Q16" i="1"/>
  <c r="R16" i="1"/>
  <c r="S16" i="1"/>
  <c r="T16" i="1"/>
  <c r="U16" i="1"/>
  <c r="V16" i="1"/>
  <c r="W16" i="1"/>
  <c r="Q17" i="1"/>
  <c r="R17" i="1"/>
  <c r="S17" i="1"/>
  <c r="T17" i="1"/>
  <c r="U17" i="1"/>
  <c r="V17" i="1"/>
  <c r="W17" i="1"/>
  <c r="Q18" i="1"/>
  <c r="R18" i="1"/>
  <c r="S18" i="1"/>
  <c r="T18" i="1"/>
  <c r="U18" i="1"/>
  <c r="V18" i="1"/>
  <c r="W18" i="1"/>
  <c r="Q19" i="1"/>
  <c r="R19" i="1"/>
  <c r="S19" i="1"/>
  <c r="T19" i="1"/>
  <c r="U19" i="1"/>
  <c r="V19" i="1"/>
  <c r="W19" i="1"/>
  <c r="Q20" i="1"/>
  <c r="R20" i="1"/>
  <c r="S20" i="1"/>
  <c r="T20" i="1"/>
  <c r="U20" i="1"/>
  <c r="V20" i="1"/>
  <c r="W20" i="1"/>
  <c r="Q21" i="1"/>
  <c r="R21" i="1"/>
  <c r="S21" i="1"/>
  <c r="T21" i="1"/>
  <c r="U21" i="1"/>
  <c r="V21" i="1"/>
  <c r="W21" i="1"/>
  <c r="I34" i="1"/>
  <c r="J34" i="1"/>
  <c r="K34" i="1"/>
  <c r="L34" i="1"/>
  <c r="M34" i="1"/>
  <c r="N34" i="1"/>
  <c r="O34" i="1"/>
  <c r="I35" i="1"/>
  <c r="J35" i="1"/>
  <c r="K35" i="1"/>
  <c r="L35" i="1"/>
  <c r="M35" i="1"/>
  <c r="N35" i="1"/>
  <c r="O35" i="1"/>
  <c r="I36" i="1"/>
  <c r="J36" i="1"/>
  <c r="K36" i="1"/>
  <c r="L36" i="1"/>
  <c r="M36" i="1"/>
  <c r="N36" i="1"/>
  <c r="O36" i="1"/>
  <c r="I37" i="1"/>
  <c r="J37" i="1"/>
  <c r="K37" i="1"/>
  <c r="L37" i="1"/>
  <c r="M37" i="1"/>
  <c r="N37" i="1"/>
  <c r="O37" i="1"/>
  <c r="I38" i="1"/>
  <c r="J38" i="1"/>
  <c r="K38" i="1"/>
  <c r="L38" i="1"/>
  <c r="M38" i="1"/>
  <c r="N38" i="1"/>
  <c r="O38" i="1"/>
  <c r="I39" i="1"/>
  <c r="J39" i="1"/>
  <c r="K39" i="1"/>
  <c r="L39" i="1"/>
  <c r="M39" i="1"/>
  <c r="N39" i="1"/>
  <c r="O39" i="1"/>
  <c r="A16" i="1"/>
  <c r="B16" i="1"/>
  <c r="C16" i="1"/>
  <c r="D16" i="1"/>
  <c r="E16" i="1"/>
  <c r="F16" i="1"/>
  <c r="G16" i="1"/>
  <c r="A17" i="1"/>
  <c r="B17" i="1"/>
  <c r="C17" i="1"/>
  <c r="D17" i="1"/>
  <c r="E17" i="1"/>
  <c r="F17" i="1"/>
  <c r="G17" i="1"/>
  <c r="A18" i="1"/>
  <c r="B18" i="1"/>
  <c r="C18" i="1"/>
  <c r="D18" i="1"/>
  <c r="E18" i="1"/>
  <c r="F18" i="1"/>
  <c r="G18" i="1"/>
  <c r="A19" i="1"/>
  <c r="B19" i="1"/>
  <c r="C19" i="1"/>
  <c r="D19" i="1"/>
  <c r="E19" i="1"/>
  <c r="F19" i="1"/>
  <c r="G19" i="1"/>
  <c r="A20" i="1"/>
  <c r="B20" i="1"/>
  <c r="C20" i="1"/>
  <c r="D20" i="1"/>
  <c r="E20" i="1"/>
  <c r="F20" i="1"/>
  <c r="G20" i="1"/>
  <c r="A21" i="1"/>
  <c r="B21" i="1"/>
  <c r="C21" i="1"/>
  <c r="D21" i="1"/>
  <c r="E21" i="1"/>
  <c r="F21" i="1"/>
  <c r="G21" i="1"/>
  <c r="I25" i="1"/>
  <c r="J25" i="1"/>
  <c r="K25" i="1"/>
  <c r="L25" i="1"/>
  <c r="M25" i="1"/>
  <c r="N25" i="1"/>
  <c r="O25" i="1"/>
  <c r="I26" i="1"/>
  <c r="J26" i="1"/>
  <c r="K26" i="1"/>
  <c r="L26" i="1"/>
  <c r="M26" i="1"/>
  <c r="N26" i="1"/>
  <c r="O26" i="1"/>
  <c r="I27" i="1"/>
  <c r="J27" i="1"/>
  <c r="K27" i="1"/>
  <c r="L27" i="1"/>
  <c r="M27" i="1"/>
  <c r="N27" i="1"/>
  <c r="O27" i="1"/>
  <c r="I28" i="1"/>
  <c r="J28" i="1"/>
  <c r="K28" i="1"/>
  <c r="L28" i="1"/>
  <c r="M28" i="1"/>
  <c r="N28" i="1"/>
  <c r="O28" i="1"/>
  <c r="I29" i="1"/>
  <c r="J29" i="1"/>
  <c r="K29" i="1"/>
  <c r="L29" i="1"/>
  <c r="M29" i="1"/>
  <c r="N29" i="1"/>
  <c r="O29" i="1"/>
  <c r="I30" i="1"/>
  <c r="J30" i="1"/>
  <c r="K30" i="1"/>
  <c r="L30" i="1"/>
  <c r="M30" i="1"/>
  <c r="N30" i="1"/>
  <c r="O30" i="1"/>
  <c r="A25" i="1"/>
  <c r="B25" i="1"/>
  <c r="C25" i="1"/>
  <c r="D25" i="1"/>
  <c r="E25" i="1"/>
  <c r="F25" i="1"/>
  <c r="G25" i="1"/>
  <c r="A26" i="1"/>
  <c r="B26" i="1"/>
  <c r="C26" i="1"/>
  <c r="D26" i="1"/>
  <c r="E26" i="1"/>
  <c r="F26" i="1"/>
  <c r="G26" i="1"/>
  <c r="A27" i="1"/>
  <c r="B27" i="1"/>
  <c r="C27" i="1"/>
  <c r="D27" i="1"/>
  <c r="E27" i="1"/>
  <c r="F27" i="1"/>
  <c r="G27" i="1"/>
  <c r="A28" i="1"/>
  <c r="B28" i="1"/>
  <c r="C28" i="1"/>
  <c r="D28" i="1"/>
  <c r="E28" i="1"/>
  <c r="F28" i="1"/>
  <c r="G28" i="1"/>
  <c r="A29" i="1"/>
  <c r="B29" i="1"/>
  <c r="C29" i="1"/>
  <c r="D29" i="1"/>
  <c r="E29" i="1"/>
  <c r="F29" i="1"/>
  <c r="G29" i="1"/>
  <c r="A30" i="1"/>
  <c r="B30" i="1"/>
  <c r="C30" i="1"/>
  <c r="D30" i="1"/>
  <c r="E30" i="1"/>
  <c r="F30" i="1"/>
  <c r="G30" i="1"/>
  <c r="A34" i="1"/>
  <c r="B34" i="1"/>
  <c r="C34" i="1"/>
  <c r="D34" i="1"/>
  <c r="E34" i="1"/>
  <c r="F34" i="1"/>
  <c r="G34" i="1"/>
  <c r="A35" i="1"/>
  <c r="B35" i="1"/>
  <c r="C35" i="1"/>
  <c r="D35" i="1"/>
  <c r="E35" i="1"/>
  <c r="F35" i="1"/>
  <c r="G35" i="1"/>
  <c r="A36" i="1"/>
  <c r="B36" i="1"/>
  <c r="C36" i="1"/>
  <c r="D36" i="1"/>
  <c r="E36" i="1"/>
  <c r="F36" i="1"/>
  <c r="G36" i="1"/>
  <c r="A37" i="1"/>
  <c r="B37" i="1"/>
  <c r="C37" i="1"/>
  <c r="D37" i="1"/>
  <c r="E37" i="1"/>
  <c r="F37" i="1"/>
  <c r="G37" i="1"/>
  <c r="A38" i="1"/>
  <c r="B38" i="1"/>
  <c r="C38" i="1"/>
  <c r="D38" i="1"/>
  <c r="E38" i="1"/>
  <c r="F38" i="1"/>
  <c r="G38" i="1"/>
  <c r="A39" i="1"/>
  <c r="B39" i="1"/>
  <c r="C39" i="1"/>
  <c r="D39" i="1"/>
  <c r="E39" i="1"/>
  <c r="F39" i="1"/>
  <c r="G39" i="1"/>
  <c r="Q34" i="1"/>
  <c r="R34" i="1"/>
  <c r="S34" i="1"/>
  <c r="T34" i="1"/>
  <c r="U34" i="1"/>
  <c r="V34" i="1"/>
  <c r="W34" i="1"/>
  <c r="Q35" i="1"/>
  <c r="R35" i="1"/>
  <c r="S35" i="1"/>
  <c r="T35" i="1"/>
  <c r="U35" i="1"/>
  <c r="V35" i="1"/>
  <c r="W35" i="1"/>
  <c r="Q36" i="1"/>
  <c r="R36" i="1"/>
  <c r="S36" i="1"/>
  <c r="T36" i="1"/>
  <c r="U36" i="1"/>
  <c r="V36" i="1"/>
  <c r="W36" i="1"/>
  <c r="Q37" i="1"/>
  <c r="R37" i="1"/>
  <c r="S37" i="1"/>
  <c r="T37" i="1"/>
  <c r="U37" i="1"/>
  <c r="V37" i="1"/>
  <c r="W37" i="1"/>
  <c r="Q38" i="1"/>
  <c r="R38" i="1"/>
  <c r="S38" i="1"/>
  <c r="T38" i="1"/>
  <c r="U38" i="1"/>
  <c r="V38" i="1"/>
  <c r="W38" i="1"/>
  <c r="Q39" i="1"/>
  <c r="R39" i="1"/>
  <c r="S39" i="1"/>
  <c r="T39" i="1"/>
  <c r="U39" i="1"/>
  <c r="V39" i="1"/>
  <c r="W39" i="1"/>
</calcChain>
</file>

<file path=xl/sharedStrings.xml><?xml version="1.0" encoding="utf-8"?>
<sst xmlns="http://schemas.openxmlformats.org/spreadsheetml/2006/main" count="234" uniqueCount="55">
  <si>
    <t>January</t>
  </si>
  <si>
    <t>S</t>
  </si>
  <si>
    <t>M</t>
  </si>
  <si>
    <t>T</t>
  </si>
  <si>
    <t>W</t>
  </si>
  <si>
    <t>F</t>
  </si>
  <si>
    <t>February</t>
  </si>
  <si>
    <t>March</t>
  </si>
  <si>
    <t>Weekday</t>
  </si>
  <si>
    <t>April</t>
  </si>
  <si>
    <t>May</t>
  </si>
  <si>
    <t>June</t>
  </si>
  <si>
    <t>July</t>
  </si>
  <si>
    <t>August</t>
  </si>
  <si>
    <t>September</t>
  </si>
  <si>
    <t>October</t>
  </si>
  <si>
    <t>November</t>
  </si>
  <si>
    <t>December</t>
  </si>
  <si>
    <t>Year:</t>
  </si>
  <si>
    <t>Month</t>
  </si>
  <si>
    <t>Enter the Calendar YEAR</t>
  </si>
  <si>
    <t>Selection</t>
  </si>
  <si>
    <t>Dark</t>
  </si>
  <si>
    <t>Light</t>
  </si>
  <si>
    <t>Instructions:</t>
  </si>
  <si>
    <t>Select the year for your calendar</t>
  </si>
  <si>
    <t>Select your calendar colour scheme</t>
  </si>
  <si>
    <t>Step 1:</t>
  </si>
  <si>
    <t>Step 2:</t>
  </si>
  <si>
    <t>Step 3:</t>
  </si>
  <si>
    <t>Step 4:</t>
  </si>
  <si>
    <t>Step 5:</t>
  </si>
  <si>
    <t>Day of Week</t>
  </si>
  <si>
    <t>Notes</t>
  </si>
  <si>
    <t>Sun</t>
  </si>
  <si>
    <t>Mon</t>
  </si>
  <si>
    <t>Tue</t>
  </si>
  <si>
    <t>Wed</t>
  </si>
  <si>
    <t>Thu</t>
  </si>
  <si>
    <t>Fri</t>
  </si>
  <si>
    <t>Sat</t>
  </si>
  <si>
    <t>Print your yearly or monthly calendar on a colour printer and hang in a prominent location</t>
  </si>
  <si>
    <t>Product Information</t>
  </si>
  <si>
    <t>Product Name:</t>
  </si>
  <si>
    <t>Version:</t>
  </si>
  <si>
    <t>Monthly Calendar</t>
  </si>
  <si>
    <t>Select your Calendar year:</t>
  </si>
  <si>
    <t>Colour Selector</t>
  </si>
  <si>
    <t>Select your Calendar colour scheme from</t>
  </si>
  <si>
    <t>the range shown below:</t>
  </si>
  <si>
    <t>Select the colour scheme for your spreadsheet</t>
  </si>
  <si>
    <r>
      <t xml:space="preserve">Date
</t>
    </r>
    <r>
      <rPr>
        <b/>
        <sz val="8"/>
        <color theme="0" tint="-0.499984740745262"/>
        <rFont val="Calibri"/>
        <family val="2"/>
        <scheme val="minor"/>
      </rPr>
      <t>(dd/mm/yyy)</t>
    </r>
  </si>
  <si>
    <t>Click "Settings"</t>
  </si>
  <si>
    <t>Select "Yearly Calendar" or any of the "Months" to view your calendar</t>
  </si>
  <si>
    <t>brian@excelsupersite.com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</si>
</sst>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numFmt numFmtId="165" formatCode="mmmm"/>
  </numFmts>
  <fonts count="25"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6"/>
      <color theme="0"/>
      <name val="Calibri"/>
      <family val="2"/>
      <scheme val="minor"/>
    </font>
    <font>
      <b/>
      <sz val="24"/>
      <color theme="1"/>
      <name val="Calibri"/>
      <family val="2"/>
      <scheme val="minor"/>
    </font>
    <font>
      <u/>
      <sz val="11"/>
      <color theme="10"/>
      <name val="Calibri"/>
      <family val="2"/>
      <scheme val="minor"/>
    </font>
    <font>
      <b/>
      <u/>
      <sz val="11"/>
      <color theme="10"/>
      <name val="Calibri"/>
      <family val="2"/>
      <scheme val="minor"/>
    </font>
    <font>
      <sz val="16"/>
      <color theme="1"/>
      <name val="Calibri"/>
      <family val="2"/>
      <scheme val="minor"/>
    </font>
    <font>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9"/>
      <color rgb="FFC00000"/>
      <name val="Calibri"/>
      <family val="2"/>
      <scheme val="minor"/>
    </font>
    <font>
      <sz val="11"/>
      <color theme="0"/>
      <name val="Calibri"/>
      <family val="2"/>
      <scheme val="minor"/>
    </font>
    <font>
      <sz val="10"/>
      <name val="Arial"/>
      <family val="2"/>
    </font>
    <font>
      <sz val="12"/>
      <color theme="1"/>
      <name val="Calibri"/>
      <family val="2"/>
      <scheme val="minor"/>
    </font>
    <font>
      <sz val="14"/>
      <color theme="1"/>
      <name val="Calibri"/>
      <family val="2"/>
      <scheme val="minor"/>
    </font>
    <font>
      <b/>
      <sz val="18"/>
      <color rgb="FF00B050"/>
      <name val="Wingdings"/>
      <charset val="2"/>
    </font>
    <font>
      <b/>
      <sz val="28"/>
      <color theme="0"/>
      <name val="Calibri"/>
      <family val="2"/>
      <scheme val="minor"/>
    </font>
    <font>
      <sz val="28"/>
      <color theme="1"/>
      <name val="Calibri"/>
      <family val="2"/>
      <scheme val="minor"/>
    </font>
    <font>
      <b/>
      <sz val="14"/>
      <color theme="1"/>
      <name val="Calibri"/>
      <family val="2"/>
      <scheme val="minor"/>
    </font>
    <font>
      <u/>
      <sz val="8"/>
      <color theme="1"/>
      <name val="Calibri"/>
      <family val="2"/>
      <scheme val="minor"/>
    </font>
    <font>
      <b/>
      <i/>
      <sz val="16"/>
      <color rgb="FF333333"/>
      <name val="Calibri"/>
      <family val="2"/>
      <scheme val="minor"/>
    </font>
    <font>
      <b/>
      <sz val="8"/>
      <color theme="0" tint="-0.499984740745262"/>
      <name val="Calibri"/>
      <family val="2"/>
      <scheme val="minor"/>
    </font>
    <font>
      <b/>
      <i/>
      <sz val="10"/>
      <color rgb="FFF2F2F2"/>
      <name val="Calibri"/>
      <family val="2"/>
      <scheme val="minor"/>
    </font>
  </fonts>
  <fills count="2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1869B"/>
        <bgColor indexed="64"/>
      </patternFill>
    </fill>
    <fill>
      <patternFill patternType="solid">
        <fgColor rgb="FFC5D9F1"/>
        <bgColor indexed="64"/>
      </patternFill>
    </fill>
    <fill>
      <patternFill patternType="solid">
        <fgColor theme="6"/>
        <bgColor indexed="64"/>
      </patternFill>
    </fill>
    <fill>
      <patternFill patternType="solid">
        <fgColor theme="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FF8989"/>
        <bgColor indexed="64"/>
      </patternFill>
    </fill>
    <fill>
      <patternFill patternType="solid">
        <fgColor theme="7"/>
        <bgColor indexed="64"/>
      </patternFill>
    </fill>
    <fill>
      <patternFill patternType="solid">
        <fgColor rgb="FF00B050"/>
        <bgColor indexed="64"/>
      </patternFill>
    </fill>
    <fill>
      <patternFill patternType="solid">
        <fgColor theme="9"/>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B8CCE4"/>
        <bgColor indexed="64"/>
      </patternFill>
    </fill>
    <fill>
      <patternFill patternType="solid">
        <fgColor rgb="FFF2F2F2"/>
        <bgColor indexed="64"/>
      </patternFill>
    </fill>
    <fill>
      <patternFill patternType="solid">
        <fgColor rgb="FF375F91"/>
        <bgColor indexed="64"/>
      </patternFill>
    </fill>
  </fills>
  <borders count="4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dotted">
        <color theme="0" tint="-0.24994659260841701"/>
      </top>
      <bottom style="dotted">
        <color theme="0" tint="-0.24994659260841701"/>
      </bottom>
      <diagonal/>
    </border>
    <border>
      <left style="medium">
        <color theme="0" tint="-0.24994659260841701"/>
      </left>
      <right style="medium">
        <color theme="0" tint="-0.24994659260841701"/>
      </right>
      <top style="dotted">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dotted">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diagonal/>
    </border>
    <border>
      <left/>
      <right style="thin">
        <color rgb="FF969696"/>
      </right>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777777"/>
      </left>
      <right style="thin">
        <color rgb="FF777777"/>
      </right>
      <top style="thin">
        <color rgb="FF777777"/>
      </top>
      <bottom style="thin">
        <color rgb="FF777777"/>
      </bottom>
      <diagonal/>
    </border>
    <border>
      <left style="thin">
        <color rgb="FF777777"/>
      </left>
      <right/>
      <top style="thin">
        <color rgb="FF777777"/>
      </top>
      <bottom/>
      <diagonal/>
    </border>
    <border>
      <left/>
      <right/>
      <top style="thin">
        <color rgb="FF777777"/>
      </top>
      <bottom/>
      <diagonal/>
    </border>
    <border>
      <left/>
      <right style="thin">
        <color rgb="FF777777"/>
      </right>
      <top style="thin">
        <color rgb="FF777777"/>
      </top>
      <bottom/>
      <diagonal/>
    </border>
    <border>
      <left style="thin">
        <color rgb="FF777777"/>
      </left>
      <right/>
      <top/>
      <bottom/>
      <diagonal/>
    </border>
    <border>
      <left/>
      <right style="thin">
        <color rgb="FF777777"/>
      </right>
      <top/>
      <bottom/>
      <diagonal/>
    </border>
    <border>
      <left style="thin">
        <color rgb="FF777777"/>
      </left>
      <right/>
      <top/>
      <bottom style="thin">
        <color rgb="FF777777"/>
      </bottom>
      <diagonal/>
    </border>
    <border>
      <left/>
      <right/>
      <top/>
      <bottom style="thin">
        <color rgb="FF777777"/>
      </bottom>
      <diagonal/>
    </border>
    <border>
      <left/>
      <right style="thin">
        <color rgb="FF777777"/>
      </right>
      <top/>
      <bottom style="thin">
        <color rgb="FF777777"/>
      </bottom>
      <diagonal/>
    </border>
  </borders>
  <cellStyleXfs count="3">
    <xf numFmtId="0" fontId="0" fillId="0" borderId="0"/>
    <xf numFmtId="0" fontId="6" fillId="0" borderId="0" applyNumberFormat="0" applyFill="0" applyBorder="0" applyAlignment="0" applyProtection="0"/>
    <xf numFmtId="0" fontId="14" fillId="0" borderId="0"/>
  </cellStyleXfs>
  <cellXfs count="146">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Continuous" vertical="center"/>
    </xf>
    <xf numFmtId="0" fontId="0" fillId="0" borderId="0" xfId="0" applyAlignment="1">
      <alignment horizontal="centerContinuous" vertical="center"/>
    </xf>
    <xf numFmtId="164" fontId="0" fillId="0" borderId="1" xfId="0" applyNumberFormat="1" applyBorder="1" applyAlignment="1">
      <alignment horizontal="center" vertical="center"/>
    </xf>
    <xf numFmtId="0" fontId="1" fillId="4" borderId="1" xfId="0" applyFont="1" applyFill="1" applyBorder="1" applyAlignment="1">
      <alignment horizontal="center" vertical="center"/>
    </xf>
    <xf numFmtId="0" fontId="5" fillId="0" borderId="0" xfId="0" applyFont="1" applyAlignment="1">
      <alignment horizontal="centerContinuous"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2" fillId="6" borderId="5" xfId="0" applyFont="1" applyFill="1" applyBorder="1" applyAlignment="1" applyProtection="1">
      <alignment horizontal="center" vertical="center"/>
      <protection locked="0"/>
    </xf>
    <xf numFmtId="0" fontId="13" fillId="0" borderId="0" xfId="0" applyFont="1" applyAlignment="1">
      <alignment vertical="center"/>
    </xf>
    <xf numFmtId="0" fontId="4" fillId="9" borderId="3" xfId="0" applyFont="1" applyFill="1" applyBorder="1" applyAlignment="1">
      <alignment horizontal="centerContinuous" vertical="center"/>
    </xf>
    <xf numFmtId="0" fontId="1" fillId="10" borderId="1" xfId="0" applyFont="1" applyFill="1" applyBorder="1" applyAlignment="1">
      <alignment horizontal="center" vertical="center"/>
    </xf>
    <xf numFmtId="0" fontId="0" fillId="0" borderId="0" xfId="0" applyAlignment="1" applyProtection="1">
      <alignment vertical="center"/>
    </xf>
    <xf numFmtId="0" fontId="1" fillId="3" borderId="0" xfId="0" applyFont="1" applyFill="1" applyBorder="1" applyAlignment="1" applyProtection="1">
      <alignment vertical="center"/>
    </xf>
    <xf numFmtId="0" fontId="0" fillId="3" borderId="0" xfId="0" applyFill="1" applyBorder="1" applyAlignment="1" applyProtection="1">
      <alignment vertical="center"/>
    </xf>
    <xf numFmtId="0" fontId="12" fillId="3" borderId="0" xfId="0" applyFont="1" applyFill="1" applyBorder="1" applyAlignment="1" applyProtection="1">
      <alignment vertical="center"/>
    </xf>
    <xf numFmtId="0" fontId="1" fillId="3" borderId="0" xfId="0" applyFont="1" applyFill="1" applyBorder="1" applyAlignment="1" applyProtection="1">
      <alignment horizontal="right" vertical="center" indent="1"/>
    </xf>
    <xf numFmtId="0" fontId="10" fillId="3" borderId="0"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10" fillId="3" borderId="0" xfId="0" applyFont="1" applyFill="1" applyBorder="1" applyAlignment="1" applyProtection="1">
      <alignment horizontal="left" vertical="center" indent="1"/>
    </xf>
    <xf numFmtId="14" fontId="11" fillId="3" borderId="0" xfId="0" applyNumberFormat="1" applyFont="1" applyFill="1" applyBorder="1" applyAlignment="1" applyProtection="1">
      <alignment horizontal="left" vertical="center" indent="1"/>
    </xf>
    <xf numFmtId="165" fontId="11" fillId="3" borderId="0" xfId="0" applyNumberFormat="1" applyFont="1" applyFill="1" applyBorder="1" applyAlignment="1" applyProtection="1">
      <alignment horizontal="left" vertical="center" indent="1"/>
    </xf>
    <xf numFmtId="0" fontId="11" fillId="3" borderId="0" xfId="0" applyFont="1" applyFill="1" applyBorder="1" applyAlignment="1" applyProtection="1">
      <alignment horizontal="left" vertical="center" indent="1"/>
    </xf>
    <xf numFmtId="0" fontId="15" fillId="3" borderId="0" xfId="0" applyFont="1" applyFill="1" applyBorder="1" applyAlignment="1" applyProtection="1">
      <alignment vertical="center"/>
    </xf>
    <xf numFmtId="0" fontId="16" fillId="3" borderId="0" xfId="0" quotePrefix="1" applyFont="1" applyFill="1" applyBorder="1" applyAlignment="1" applyProtection="1">
      <alignment horizontal="right" vertical="center"/>
    </xf>
    <xf numFmtId="0" fontId="0" fillId="3" borderId="0" xfId="0" applyFont="1" applyFill="1" applyBorder="1" applyAlignment="1" applyProtection="1">
      <alignment horizontal="center" vertical="center"/>
    </xf>
    <xf numFmtId="0" fontId="17" fillId="3" borderId="0" xfId="0" applyNumberFormat="1" applyFont="1" applyFill="1" applyBorder="1" applyAlignment="1" applyProtection="1">
      <alignment horizontal="left" vertical="center" indent="1"/>
    </xf>
    <xf numFmtId="14" fontId="11" fillId="3" borderId="0" xfId="0" applyNumberFormat="1" applyFont="1" applyFill="1" applyBorder="1" applyAlignment="1" applyProtection="1">
      <alignment horizontal="right" vertical="center" indent="1"/>
    </xf>
    <xf numFmtId="0" fontId="18" fillId="2" borderId="6" xfId="0" applyFont="1" applyFill="1" applyBorder="1" applyAlignment="1" applyProtection="1">
      <alignment horizontal="left" vertical="center" indent="1"/>
    </xf>
    <xf numFmtId="0" fontId="18" fillId="2" borderId="7" xfId="0" applyFont="1" applyFill="1" applyBorder="1" applyAlignment="1" applyProtection="1">
      <alignment horizontal="centerContinuous" vertical="center"/>
    </xf>
    <xf numFmtId="0" fontId="18" fillId="9" borderId="7" xfId="0" applyFont="1" applyFill="1" applyBorder="1" applyAlignment="1" applyProtection="1">
      <alignment horizontal="centerContinuous" vertical="center"/>
    </xf>
    <xf numFmtId="0" fontId="18" fillId="2" borderId="8" xfId="0" applyFont="1" applyFill="1" applyBorder="1" applyAlignment="1" applyProtection="1">
      <alignment horizontal="centerContinuous" vertical="center"/>
    </xf>
    <xf numFmtId="0" fontId="19" fillId="0" borderId="0" xfId="0" applyFont="1" applyProtection="1"/>
    <xf numFmtId="0" fontId="18" fillId="2" borderId="13" xfId="0" applyFont="1" applyFill="1" applyBorder="1" applyAlignment="1" applyProtection="1">
      <alignment horizontal="left" vertical="center" indent="1"/>
    </xf>
    <xf numFmtId="0" fontId="0" fillId="0" borderId="0" xfId="0" applyProtection="1"/>
    <xf numFmtId="0" fontId="20" fillId="4" borderId="9"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10" borderId="1" xfId="0" applyFont="1" applyFill="1" applyBorder="1" applyAlignment="1" applyProtection="1">
      <alignment horizontal="center" vertical="center"/>
    </xf>
    <xf numFmtId="0" fontId="20" fillId="4" borderId="10" xfId="0" applyFont="1" applyFill="1" applyBorder="1" applyAlignment="1" applyProtection="1">
      <alignment horizontal="center" vertical="center"/>
    </xf>
    <xf numFmtId="164" fontId="0" fillId="0" borderId="9" xfId="0" applyNumberFormat="1" applyBorder="1" applyAlignment="1" applyProtection="1">
      <alignment horizontal="center" vertical="center"/>
    </xf>
    <xf numFmtId="164" fontId="0" fillId="0" borderId="1" xfId="0" applyNumberFormat="1" applyBorder="1" applyAlignment="1" applyProtection="1">
      <alignment horizontal="center" vertical="center"/>
    </xf>
    <xf numFmtId="164" fontId="0" fillId="0" borderId="10" xfId="0" applyNumberFormat="1" applyBorder="1" applyAlignment="1" applyProtection="1">
      <alignment horizontal="center" vertical="center"/>
    </xf>
    <xf numFmtId="164" fontId="9" fillId="0" borderId="15" xfId="0" applyNumberFormat="1" applyFont="1" applyBorder="1" applyAlignment="1" applyProtection="1">
      <alignment horizontal="center" vertical="center"/>
      <protection locked="0"/>
    </xf>
    <xf numFmtId="164" fontId="9" fillId="0" borderId="16" xfId="0" applyNumberFormat="1" applyFont="1" applyBorder="1" applyAlignment="1" applyProtection="1">
      <alignment horizontal="center" vertical="center"/>
      <protection locked="0"/>
    </xf>
    <xf numFmtId="164" fontId="9" fillId="0" borderId="17" xfId="0" applyNumberFormat="1" applyFont="1" applyBorder="1" applyAlignment="1" applyProtection="1">
      <alignment horizontal="center" vertical="center"/>
      <protection locked="0"/>
    </xf>
    <xf numFmtId="164" fontId="9" fillId="0" borderId="18" xfId="0" applyNumberFormat="1" applyFont="1" applyBorder="1" applyAlignment="1" applyProtection="1">
      <alignment horizontal="center" vertical="center"/>
      <protection locked="0"/>
    </xf>
    <xf numFmtId="164" fontId="9" fillId="0" borderId="19" xfId="0" applyNumberFormat="1" applyFont="1" applyBorder="1" applyAlignment="1" applyProtection="1">
      <alignment horizontal="center" vertical="center"/>
      <protection locked="0"/>
    </xf>
    <xf numFmtId="164" fontId="9" fillId="0" borderId="20"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164" fontId="9" fillId="0" borderId="22" xfId="0" applyNumberFormat="1" applyFont="1" applyBorder="1" applyAlignment="1" applyProtection="1">
      <alignment horizontal="center" vertical="center"/>
      <protection locked="0"/>
    </xf>
    <xf numFmtId="164" fontId="9" fillId="0" borderId="23" xfId="0" applyNumberFormat="1" applyFont="1" applyBorder="1" applyAlignment="1" applyProtection="1">
      <alignment horizontal="center" vertical="center"/>
      <protection locked="0"/>
    </xf>
    <xf numFmtId="0" fontId="9" fillId="0" borderId="15" xfId="0" applyFont="1" applyBorder="1" applyProtection="1">
      <protection locked="0"/>
    </xf>
    <xf numFmtId="0" fontId="9" fillId="0" borderId="16" xfId="0" applyFont="1" applyBorder="1" applyProtection="1">
      <protection locked="0"/>
    </xf>
    <xf numFmtId="0" fontId="9" fillId="0" borderId="17" xfId="0" applyFont="1" applyBorder="1" applyProtection="1">
      <protection locked="0"/>
    </xf>
    <xf numFmtId="0" fontId="9" fillId="0" borderId="18" xfId="0" applyFont="1" applyBorder="1" applyProtection="1">
      <protection locked="0"/>
    </xf>
    <xf numFmtId="0" fontId="9" fillId="0" borderId="19" xfId="0" applyFont="1" applyBorder="1" applyProtection="1">
      <protection locked="0"/>
    </xf>
    <xf numFmtId="0" fontId="9" fillId="0" borderId="20" xfId="0" applyFont="1" applyBorder="1" applyProtection="1">
      <protection locked="0"/>
    </xf>
    <xf numFmtId="164" fontId="9" fillId="0" borderId="24" xfId="0" applyNumberFormat="1" applyFont="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164" fontId="9" fillId="0" borderId="26" xfId="0" applyNumberFormat="1" applyFont="1" applyBorder="1" applyAlignment="1" applyProtection="1">
      <alignment horizontal="center" vertical="center"/>
      <protection locked="0"/>
    </xf>
    <xf numFmtId="0" fontId="9" fillId="0" borderId="14" xfId="0" applyFont="1" applyBorder="1" applyProtection="1">
      <protection locked="0"/>
    </xf>
    <xf numFmtId="0" fontId="9" fillId="0" borderId="11" xfId="0" applyFont="1" applyBorder="1" applyProtection="1">
      <protection locked="0"/>
    </xf>
    <xf numFmtId="0" fontId="9" fillId="0" borderId="12" xfId="0" applyFont="1" applyBorder="1" applyProtection="1">
      <protection locked="0"/>
    </xf>
    <xf numFmtId="0" fontId="6" fillId="0" borderId="0" xfId="1" applyProtection="1"/>
    <xf numFmtId="0" fontId="0" fillId="24" borderId="0" xfId="0" applyFont="1" applyFill="1"/>
    <xf numFmtId="0" fontId="13" fillId="0" borderId="0" xfId="0" applyFont="1" applyProtection="1"/>
    <xf numFmtId="0" fontId="13" fillId="24" borderId="0" xfId="0" applyFont="1" applyFill="1"/>
    <xf numFmtId="0" fontId="0" fillId="7" borderId="0" xfId="0" applyFont="1" applyFill="1" applyBorder="1" applyAlignment="1" applyProtection="1">
      <alignment vertical="center"/>
      <protection locked="0"/>
    </xf>
    <xf numFmtId="0" fontId="0" fillId="7" borderId="0" xfId="0" applyFont="1" applyFill="1" applyAlignment="1" applyProtection="1">
      <alignment vertical="center"/>
      <protection locked="0"/>
    </xf>
    <xf numFmtId="0" fontId="0" fillId="7" borderId="0" xfId="0" applyFill="1" applyAlignment="1" applyProtection="1">
      <alignment vertical="center"/>
    </xf>
    <xf numFmtId="0" fontId="10" fillId="3" borderId="0" xfId="0" applyFont="1" applyFill="1" applyBorder="1" applyAlignment="1" applyProtection="1">
      <alignment horizontal="right" vertical="center" wrapText="1" indent="1"/>
    </xf>
    <xf numFmtId="0" fontId="10" fillId="3" borderId="0" xfId="0" applyFont="1" applyFill="1" applyBorder="1" applyAlignment="1" applyProtection="1">
      <alignment horizontal="left" indent="1"/>
    </xf>
    <xf numFmtId="0" fontId="0" fillId="3" borderId="39" xfId="0" applyFill="1" applyBorder="1" applyAlignment="1" applyProtection="1">
      <alignment vertical="center"/>
    </xf>
    <xf numFmtId="0" fontId="0" fillId="3" borderId="40" xfId="0" applyFill="1" applyBorder="1" applyAlignment="1" applyProtection="1">
      <alignment vertical="center"/>
    </xf>
    <xf numFmtId="0" fontId="0" fillId="3" borderId="41" xfId="0" applyFill="1" applyBorder="1" applyAlignment="1" applyProtection="1">
      <alignment vertical="center"/>
    </xf>
    <xf numFmtId="0" fontId="0" fillId="3" borderId="42" xfId="0" applyFill="1" applyBorder="1" applyAlignment="1" applyProtection="1">
      <alignment vertical="center"/>
    </xf>
    <xf numFmtId="0" fontId="0" fillId="3" borderId="43" xfId="0" applyFill="1" applyBorder="1" applyAlignment="1" applyProtection="1">
      <alignment vertical="center"/>
    </xf>
    <xf numFmtId="0" fontId="0" fillId="3" borderId="36" xfId="0" applyFill="1" applyBorder="1" applyAlignment="1" applyProtection="1">
      <alignment vertical="center"/>
    </xf>
    <xf numFmtId="0" fontId="0" fillId="3" borderId="37" xfId="0" applyFill="1" applyBorder="1" applyAlignment="1" applyProtection="1">
      <alignment vertical="center"/>
    </xf>
    <xf numFmtId="0" fontId="0" fillId="3" borderId="38" xfId="0" applyFill="1" applyBorder="1" applyAlignment="1" applyProtection="1">
      <alignment vertical="center"/>
    </xf>
    <xf numFmtId="0" fontId="0" fillId="5" borderId="35" xfId="0" applyFont="1" applyFill="1" applyBorder="1" applyAlignment="1" applyProtection="1">
      <alignment horizontal="center" vertical="center"/>
    </xf>
    <xf numFmtId="0" fontId="0" fillId="9" borderId="35" xfId="0" applyFill="1" applyBorder="1" applyAlignment="1" applyProtection="1">
      <alignment horizontal="center" vertical="center"/>
    </xf>
    <xf numFmtId="0" fontId="0" fillId="10" borderId="35" xfId="0" applyFill="1" applyBorder="1" applyAlignment="1" applyProtection="1">
      <alignment horizontal="center" vertical="center"/>
    </xf>
    <xf numFmtId="0" fontId="0" fillId="12" borderId="35" xfId="0" applyFill="1" applyBorder="1" applyAlignment="1" applyProtection="1">
      <alignment horizontal="center" vertical="center"/>
    </xf>
    <xf numFmtId="0" fontId="0" fillId="14" borderId="35" xfId="0" applyFill="1" applyBorder="1" applyAlignment="1" applyProtection="1">
      <alignment horizontal="center" vertical="center"/>
    </xf>
    <xf numFmtId="0" fontId="0" fillId="11" borderId="35" xfId="0" applyFill="1" applyBorder="1" applyAlignment="1" applyProtection="1">
      <alignment horizontal="center" vertical="center"/>
    </xf>
    <xf numFmtId="0" fontId="0" fillId="16" borderId="35" xfId="0" applyFill="1" applyBorder="1" applyAlignment="1" applyProtection="1">
      <alignment horizontal="center" vertical="center"/>
    </xf>
    <xf numFmtId="0" fontId="0" fillId="8" borderId="35" xfId="0" applyFill="1" applyBorder="1" applyAlignment="1" applyProtection="1">
      <alignment horizontal="center" vertical="center"/>
    </xf>
    <xf numFmtId="0" fontId="0" fillId="19" borderId="35" xfId="0" applyFill="1" applyBorder="1" applyAlignment="1" applyProtection="1">
      <alignment horizontal="center" vertical="center"/>
    </xf>
    <xf numFmtId="0" fontId="0" fillId="20" borderId="35" xfId="0" applyFill="1" applyBorder="1" applyAlignment="1" applyProtection="1">
      <alignment horizontal="center" vertical="center"/>
    </xf>
    <xf numFmtId="0" fontId="0" fillId="18" borderId="35" xfId="0" applyFill="1" applyBorder="1" applyAlignment="1" applyProtection="1">
      <alignment horizontal="center" vertical="center"/>
    </xf>
    <xf numFmtId="0" fontId="0" fillId="21" borderId="35" xfId="0" applyFill="1" applyBorder="1" applyAlignment="1" applyProtection="1">
      <alignment horizontal="center" vertical="center"/>
    </xf>
    <xf numFmtId="0" fontId="0" fillId="17" borderId="35" xfId="0" applyFill="1" applyBorder="1" applyAlignment="1" applyProtection="1">
      <alignment horizontal="center" vertical="center"/>
    </xf>
    <xf numFmtId="0" fontId="0" fillId="15" borderId="35" xfId="0" applyFill="1" applyBorder="1" applyAlignment="1" applyProtection="1">
      <alignment horizontal="center" vertical="center"/>
    </xf>
    <xf numFmtId="0" fontId="0" fillId="13" borderId="35" xfId="0" applyFill="1" applyBorder="1" applyAlignment="1" applyProtection="1">
      <alignment horizontal="center" vertical="center"/>
    </xf>
    <xf numFmtId="0" fontId="0" fillId="22" borderId="35" xfId="0" applyFill="1" applyBorder="1" applyAlignment="1" applyProtection="1">
      <alignment horizontal="center" vertical="center"/>
    </xf>
    <xf numFmtId="0" fontId="0" fillId="23" borderId="35" xfId="0" applyFill="1" applyBorder="1" applyAlignment="1" applyProtection="1">
      <alignment horizontal="center" vertical="center"/>
    </xf>
    <xf numFmtId="0" fontId="0" fillId="13" borderId="36" xfId="0" applyFill="1" applyBorder="1" applyAlignment="1" applyProtection="1">
      <alignment vertical="center"/>
    </xf>
    <xf numFmtId="0" fontId="0" fillId="13" borderId="37" xfId="0" applyFill="1" applyBorder="1" applyAlignment="1" applyProtection="1">
      <alignment vertical="center"/>
    </xf>
    <xf numFmtId="0" fontId="0" fillId="13" borderId="38" xfId="0" applyFill="1" applyBorder="1" applyAlignment="1" applyProtection="1">
      <alignment vertical="center"/>
    </xf>
    <xf numFmtId="0" fontId="0" fillId="13" borderId="39" xfId="0" applyFill="1" applyBorder="1" applyAlignment="1" applyProtection="1">
      <alignment vertical="center"/>
    </xf>
    <xf numFmtId="0" fontId="0" fillId="13" borderId="0" xfId="0" applyFill="1" applyBorder="1" applyAlignment="1" applyProtection="1">
      <alignment vertical="center"/>
    </xf>
    <xf numFmtId="0" fontId="0" fillId="13" borderId="40" xfId="0" applyFill="1" applyBorder="1" applyAlignment="1" applyProtection="1">
      <alignment vertical="center"/>
    </xf>
    <xf numFmtId="0" fontId="0" fillId="13" borderId="41" xfId="0" applyFill="1" applyBorder="1" applyAlignment="1" applyProtection="1">
      <alignment vertical="center"/>
    </xf>
    <xf numFmtId="0" fontId="8" fillId="13" borderId="42" xfId="0" applyFont="1" applyFill="1" applyBorder="1" applyAlignment="1" applyProtection="1">
      <alignment horizontal="left" vertical="center"/>
    </xf>
    <xf numFmtId="0" fontId="0" fillId="13" borderId="42" xfId="0" applyFill="1" applyBorder="1" applyAlignment="1" applyProtection="1">
      <alignment vertical="center"/>
    </xf>
    <xf numFmtId="0" fontId="0" fillId="13" borderId="43" xfId="0" applyFill="1" applyBorder="1" applyAlignment="1" applyProtection="1">
      <alignment vertical="center"/>
    </xf>
    <xf numFmtId="0" fontId="2" fillId="13" borderId="0" xfId="0" applyFont="1" applyFill="1" applyBorder="1" applyAlignment="1" applyProtection="1">
      <alignment horizontal="left" vertical="center"/>
    </xf>
    <xf numFmtId="0" fontId="0" fillId="13" borderId="0" xfId="0" applyFont="1" applyFill="1" applyBorder="1" applyAlignment="1" applyProtection="1">
      <alignment horizontal="right" vertical="center"/>
    </xf>
    <xf numFmtId="0" fontId="2" fillId="13" borderId="42" xfId="0" applyFont="1" applyFill="1" applyBorder="1" applyAlignment="1" applyProtection="1">
      <alignment horizontal="left" vertical="center"/>
    </xf>
    <xf numFmtId="0" fontId="0" fillId="13" borderId="42" xfId="0" applyFont="1" applyFill="1" applyBorder="1" applyAlignment="1" applyProtection="1">
      <alignment horizontal="right" vertical="center"/>
    </xf>
    <xf numFmtId="0" fontId="7" fillId="13" borderId="42" xfId="1" applyFont="1" applyFill="1" applyBorder="1" applyAlignment="1" applyProtection="1">
      <alignment vertical="center"/>
    </xf>
    <xf numFmtId="14" fontId="11" fillId="3" borderId="42" xfId="0" applyNumberFormat="1" applyFont="1" applyFill="1" applyBorder="1" applyAlignment="1" applyProtection="1">
      <alignment horizontal="left" vertical="center" indent="1"/>
    </xf>
    <xf numFmtId="0" fontId="0" fillId="7" borderId="0" xfId="0" applyFont="1" applyFill="1" applyAlignment="1" applyProtection="1">
      <alignment vertical="center"/>
    </xf>
    <xf numFmtId="0" fontId="0" fillId="25" borderId="0" xfId="0" applyFont="1" applyFill="1" applyBorder="1" applyAlignment="1" applyProtection="1">
      <alignment horizontal="right" vertical="center"/>
    </xf>
    <xf numFmtId="0" fontId="0" fillId="26" borderId="0" xfId="0" applyFont="1" applyFill="1" applyBorder="1" applyAlignment="1" applyProtection="1">
      <alignment vertical="center"/>
      <protection locked="0"/>
    </xf>
    <xf numFmtId="0" fontId="24" fillId="27" borderId="27" xfId="0" applyFont="1" applyFill="1" applyBorder="1" applyAlignment="1" applyProtection="1">
      <alignment horizontal="center" vertical="center"/>
    </xf>
    <xf numFmtId="0" fontId="24" fillId="27" borderId="28" xfId="0" applyFont="1" applyFill="1" applyBorder="1" applyAlignment="1" applyProtection="1">
      <alignment horizontal="center" vertical="center"/>
    </xf>
    <xf numFmtId="0" fontId="24" fillId="27" borderId="29" xfId="0" applyFont="1" applyFill="1" applyBorder="1" applyAlignment="1" applyProtection="1">
      <alignment horizontal="center" vertical="center"/>
    </xf>
    <xf numFmtId="0" fontId="24" fillId="27" borderId="30" xfId="0" applyFont="1" applyFill="1" applyBorder="1" applyAlignment="1" applyProtection="1">
      <alignment horizontal="center" vertical="center"/>
    </xf>
    <xf numFmtId="0" fontId="24" fillId="27" borderId="0" xfId="0" applyFont="1" applyFill="1" applyBorder="1" applyAlignment="1" applyProtection="1">
      <alignment horizontal="center" vertical="center"/>
    </xf>
    <xf numFmtId="0" fontId="24" fillId="27" borderId="31" xfId="0" applyFont="1" applyFill="1" applyBorder="1" applyAlignment="1" applyProtection="1">
      <alignment horizontal="center" vertical="center"/>
    </xf>
    <xf numFmtId="0" fontId="0" fillId="24" borderId="0" xfId="0" applyFont="1" applyFill="1" applyProtection="1"/>
    <xf numFmtId="0" fontId="13" fillId="24" borderId="0" xfId="0" applyFont="1" applyFill="1" applyProtection="1"/>
    <xf numFmtId="0" fontId="13" fillId="0" borderId="0" xfId="0" applyFont="1" applyAlignment="1" applyProtection="1">
      <alignment vertical="center"/>
    </xf>
    <xf numFmtId="0" fontId="21" fillId="6" borderId="27" xfId="0" applyFont="1" applyFill="1" applyBorder="1" applyAlignment="1" applyProtection="1">
      <alignment vertical="center"/>
    </xf>
    <xf numFmtId="0" fontId="21" fillId="6" borderId="28" xfId="0" applyFont="1" applyFill="1" applyBorder="1" applyAlignment="1" applyProtection="1">
      <alignment horizontal="left" vertical="center"/>
    </xf>
    <xf numFmtId="0" fontId="21" fillId="6" borderId="29" xfId="0" applyFont="1" applyFill="1" applyBorder="1" applyAlignment="1" applyProtection="1">
      <alignment vertical="center"/>
    </xf>
    <xf numFmtId="0" fontId="21" fillId="6" borderId="30" xfId="0" applyFont="1" applyFill="1" applyBorder="1" applyAlignment="1" applyProtection="1">
      <alignment vertical="center"/>
    </xf>
    <xf numFmtId="0" fontId="21" fillId="6" borderId="0" xfId="0" applyFont="1" applyFill="1" applyBorder="1" applyAlignment="1" applyProtection="1">
      <alignment horizontal="left" vertical="center"/>
    </xf>
    <xf numFmtId="0" fontId="21" fillId="6" borderId="31" xfId="0" applyFont="1" applyFill="1" applyBorder="1" applyAlignment="1" applyProtection="1">
      <alignment vertical="center"/>
    </xf>
    <xf numFmtId="0" fontId="0" fillId="6" borderId="30" xfId="0" applyFont="1" applyFill="1" applyBorder="1" applyAlignment="1" applyProtection="1">
      <alignment vertical="center"/>
    </xf>
    <xf numFmtId="0" fontId="22" fillId="6" borderId="0" xfId="0" applyFont="1" applyFill="1" applyBorder="1" applyAlignment="1" applyProtection="1">
      <alignment horizontal="center" vertical="top"/>
    </xf>
    <xf numFmtId="0" fontId="0" fillId="6" borderId="31" xfId="0" applyFont="1" applyFill="1" applyBorder="1" applyAlignment="1" applyProtection="1">
      <alignment vertical="center"/>
    </xf>
    <xf numFmtId="0" fontId="0" fillId="6" borderId="32" xfId="0" applyFont="1" applyFill="1" applyBorder="1" applyAlignment="1" applyProtection="1">
      <alignment vertical="center"/>
    </xf>
    <xf numFmtId="0" fontId="22" fillId="6" borderId="33" xfId="0" applyFont="1" applyFill="1" applyBorder="1" applyAlignment="1" applyProtection="1">
      <alignment horizontal="center" vertical="top"/>
    </xf>
    <xf numFmtId="0" fontId="0" fillId="6" borderId="34" xfId="0" applyFont="1" applyFill="1" applyBorder="1" applyAlignment="1" applyProtection="1">
      <alignment vertical="center"/>
    </xf>
    <xf numFmtId="0" fontId="0" fillId="6" borderId="27" xfId="0" applyFont="1" applyFill="1" applyBorder="1" applyAlignment="1" applyProtection="1">
      <alignment vertical="center"/>
    </xf>
    <xf numFmtId="0" fontId="21" fillId="6" borderId="28" xfId="0" applyFont="1" applyFill="1" applyBorder="1" applyAlignment="1" applyProtection="1">
      <alignment vertical="center"/>
    </xf>
    <xf numFmtId="0" fontId="0" fillId="6" borderId="29" xfId="0" applyFont="1" applyFill="1" applyBorder="1" applyAlignment="1" applyProtection="1">
      <alignment vertical="center"/>
    </xf>
    <xf numFmtId="2" fontId="22" fillId="6" borderId="0" xfId="0" applyNumberFormat="1" applyFont="1" applyFill="1" applyBorder="1" applyAlignment="1" applyProtection="1">
      <alignment horizontal="center" vertical="top"/>
    </xf>
    <xf numFmtId="2" fontId="22" fillId="6" borderId="33" xfId="0" applyNumberFormat="1" applyFont="1" applyFill="1" applyBorder="1" applyAlignment="1" applyProtection="1">
      <alignment horizontal="center" vertical="top"/>
    </xf>
    <xf numFmtId="0" fontId="0" fillId="24" borderId="0" xfId="0" applyFont="1" applyFill="1" applyProtection="1">
      <protection locked="0"/>
    </xf>
  </cellXfs>
  <cellStyles count="3">
    <cellStyle name="Hyperlink" xfId="1" builtinId="8"/>
    <cellStyle name="Normal" xfId="0" builtinId="0"/>
    <cellStyle name="Normal 2" xfId="2"/>
  </cellStyles>
  <dxfs count="38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0" tint="-4.9989318521683403E-2"/>
        </patternFill>
      </fill>
    </dxf>
    <dxf>
      <fill>
        <patternFill>
          <bgColor theme="0" tint="-4.9989318521683403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0" tint="-4.9989318521683403E-2"/>
        </patternFill>
      </fill>
    </dxf>
    <dxf>
      <fill>
        <patternFill>
          <bgColor theme="0" tint="-4.9989318521683403E-2"/>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9" tint="0.59996337778862885"/>
        </patternFill>
      </fill>
    </dxf>
    <dxf>
      <fill>
        <patternFill>
          <bgColor theme="4" tint="0.59996337778862885"/>
        </patternFill>
      </fill>
    </dxf>
    <dxf>
      <fill>
        <patternFill>
          <bgColor theme="6"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DA9694"/>
        </patternFill>
      </fill>
    </dxf>
    <dxf>
      <fill>
        <patternFill>
          <bgColor rgb="FFC5D9F1"/>
        </patternFill>
      </fill>
    </dxf>
    <dxf>
      <fill>
        <patternFill>
          <bgColor theme="9"/>
        </patternFill>
      </fill>
    </dxf>
    <dxf>
      <fill>
        <patternFill>
          <bgColor theme="4"/>
        </patternFill>
      </fill>
    </dxf>
    <dxf>
      <fill>
        <patternFill>
          <bgColor rgb="FF00B050"/>
        </patternFill>
      </fill>
    </dxf>
    <dxf>
      <fill>
        <patternFill>
          <bgColor theme="7"/>
        </patternFill>
      </fill>
    </dxf>
    <dxf>
      <fill>
        <patternFill>
          <bgColor rgb="FFFF0000"/>
        </patternFill>
      </fill>
    </dxf>
    <dxf>
      <fill>
        <patternFill>
          <bgColor theme="6"/>
        </patternFill>
      </fill>
    </dxf>
    <dxf>
      <fill>
        <patternFill>
          <bgColor theme="5"/>
        </patternFill>
      </fill>
    </dxf>
    <dxf>
      <fill>
        <patternFill>
          <bgColor rgb="FF31869B"/>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375F91"/>
      <color rgb="FFF2F2F2"/>
      <color rgb="FFB8CCE4"/>
      <color rgb="FF777777"/>
      <color rgb="FF333333"/>
      <color rgb="FFDA9694"/>
      <color rgb="FFC5D9F1"/>
      <color rgb="FF31869B"/>
      <color rgb="FFFF8989"/>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firstButton="1" fmlaLink="$R$10"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26" Type="http://schemas.openxmlformats.org/officeDocument/2006/relationships/hyperlink" Target="https://www.facebook.com/excelsupersite/" TargetMode="External"/><Relationship Id="rId3" Type="http://schemas.openxmlformats.org/officeDocument/2006/relationships/hyperlink" Target="http://www.excelsupersite.com" TargetMode="External"/><Relationship Id="rId21" Type="http://schemas.openxmlformats.org/officeDocument/2006/relationships/image" Target="../media/image4.png"/><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5" Type="http://schemas.openxmlformats.org/officeDocument/2006/relationships/image" Target="../media/image6.png"/><Relationship Id="rId2" Type="http://schemas.openxmlformats.org/officeDocument/2006/relationships/image" Target="../media/image1.png"/><Relationship Id="rId16" Type="http://schemas.openxmlformats.org/officeDocument/2006/relationships/hyperlink" Target="#September!A1"/><Relationship Id="rId20" Type="http://schemas.openxmlformats.org/officeDocument/2006/relationships/hyperlink" Target="https://www.linkedin.com/company/excelsupersite" TargetMode="External"/><Relationship Id="rId29" Type="http://schemas.openxmlformats.org/officeDocument/2006/relationships/hyperlink" Target="http://www.excelsupersite.com/loan-amortization-schedule/" TargetMode="External"/><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24" Type="http://schemas.openxmlformats.org/officeDocument/2006/relationships/hyperlink" Target="https://twitter.com/excelsupersite/" TargetMode="External"/><Relationship Id="rId5" Type="http://schemas.openxmlformats.org/officeDocument/2006/relationships/hyperlink" Target="#'Yearly Calendar'!A1"/><Relationship Id="rId15" Type="http://schemas.openxmlformats.org/officeDocument/2006/relationships/hyperlink" Target="#July!A1"/><Relationship Id="rId23" Type="http://schemas.openxmlformats.org/officeDocument/2006/relationships/image" Target="../media/image5.png"/><Relationship Id="rId28" Type="http://schemas.openxmlformats.org/officeDocument/2006/relationships/hyperlink" Target="http://www.excelsupersite.com/eula-private-use/" TargetMode="External"/><Relationship Id="rId10" Type="http://schemas.openxmlformats.org/officeDocument/2006/relationships/hyperlink" Target="#August!A1"/><Relationship Id="rId19" Type="http://schemas.openxmlformats.org/officeDocument/2006/relationships/hyperlink" Target="#December!A1"/><Relationship Id="rId31" Type="http://schemas.openxmlformats.org/officeDocument/2006/relationships/hyperlink" Target="http://www.excelsupersite.com/" TargetMode="External"/><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 Id="rId22" Type="http://schemas.openxmlformats.org/officeDocument/2006/relationships/hyperlink" Target="https://au.pinterest.com/excelsupersite" TargetMode="External"/><Relationship Id="rId27" Type="http://schemas.openxmlformats.org/officeDocument/2006/relationships/image" Target="../media/image7.png"/><Relationship Id="rId30" Type="http://schemas.openxmlformats.org/officeDocument/2006/relationships/image" Target="../media/image8.png"/></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11.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12.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13.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14.xml.rels><?xml version="1.0" encoding="UTF-8" standalone="yes"?>
<Relationships xmlns="http://schemas.openxmlformats.org/package/2006/relationships"><Relationship Id="rId8" Type="http://schemas.openxmlformats.org/officeDocument/2006/relationships/hyperlink" Target="#January!A1"/><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Instructions!A1"/><Relationship Id="rId7" Type="http://schemas.openxmlformats.org/officeDocument/2006/relationships/hyperlink" Target="#'Yearly Calendar'!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3.png"/><Relationship Id="rId16" Type="http://schemas.openxmlformats.org/officeDocument/2006/relationships/hyperlink" Target="#September!A1"/><Relationship Id="rId1" Type="http://schemas.openxmlformats.org/officeDocument/2006/relationships/hyperlink" Target="#Settings!A1"/><Relationship Id="rId6" Type="http://schemas.openxmlformats.org/officeDocument/2006/relationships/image" Target="../media/image2.png"/><Relationship Id="rId11" Type="http://schemas.openxmlformats.org/officeDocument/2006/relationships/hyperlink" Target="#March!A1"/><Relationship Id="rId5" Type="http://schemas.openxmlformats.org/officeDocument/2006/relationships/hyperlink" Target="http://www.excelsupersite.com" TargetMode="External"/><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1.png"/><Relationship Id="rId9" Type="http://schemas.openxmlformats.org/officeDocument/2006/relationships/hyperlink" Target="#February!A1"/><Relationship Id="rId14" Type="http://schemas.openxmlformats.org/officeDocument/2006/relationships/hyperlink" Target="#June!A1"/></Relationships>
</file>

<file path=xl/drawings/_rels/drawing15.xml.rels><?xml version="1.0" encoding="UTF-8" standalone="yes"?>
<Relationships xmlns="http://schemas.openxmlformats.org/package/2006/relationships"><Relationship Id="rId13" Type="http://schemas.openxmlformats.org/officeDocument/2006/relationships/hyperlink" Target="#May!A1"/><Relationship Id="rId18" Type="http://schemas.openxmlformats.org/officeDocument/2006/relationships/hyperlink" Target="#November!A1"/><Relationship Id="rId26" Type="http://schemas.openxmlformats.org/officeDocument/2006/relationships/hyperlink" Target="https://au.pinterest.com/excelsupersite" TargetMode="External"/><Relationship Id="rId3" Type="http://schemas.openxmlformats.org/officeDocument/2006/relationships/hyperlink" Target="http://www.excelsupersite.com" TargetMode="External"/><Relationship Id="rId21" Type="http://schemas.openxmlformats.org/officeDocument/2006/relationships/image" Target="../media/image10.png"/><Relationship Id="rId34" Type="http://schemas.openxmlformats.org/officeDocument/2006/relationships/image" Target="../media/image8.png"/><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5" Type="http://schemas.openxmlformats.org/officeDocument/2006/relationships/image" Target="../media/image4.png"/><Relationship Id="rId33" Type="http://schemas.openxmlformats.org/officeDocument/2006/relationships/hyperlink" Target="http://www.excelsupersite.com/loan-amortization-schedule/" TargetMode="External"/><Relationship Id="rId2" Type="http://schemas.openxmlformats.org/officeDocument/2006/relationships/image" Target="../media/image1.png"/><Relationship Id="rId16" Type="http://schemas.openxmlformats.org/officeDocument/2006/relationships/hyperlink" Target="#September!A1"/><Relationship Id="rId20" Type="http://schemas.openxmlformats.org/officeDocument/2006/relationships/image" Target="../media/image9.png"/><Relationship Id="rId29" Type="http://schemas.openxmlformats.org/officeDocument/2006/relationships/image" Target="../media/image6.png"/><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24" Type="http://schemas.openxmlformats.org/officeDocument/2006/relationships/hyperlink" Target="https://www.linkedin.com/company/excelsupersite" TargetMode="External"/><Relationship Id="rId32" Type="http://schemas.openxmlformats.org/officeDocument/2006/relationships/hyperlink" Target="http://www.excelsupersite.com/eula-private-use/" TargetMode="External"/><Relationship Id="rId5" Type="http://schemas.openxmlformats.org/officeDocument/2006/relationships/hyperlink" Target="#'Yearly Calendar'!A1"/><Relationship Id="rId15" Type="http://schemas.openxmlformats.org/officeDocument/2006/relationships/hyperlink" Target="#July!A1"/><Relationship Id="rId23" Type="http://schemas.openxmlformats.org/officeDocument/2006/relationships/image" Target="../media/image12.png"/><Relationship Id="rId28" Type="http://schemas.openxmlformats.org/officeDocument/2006/relationships/hyperlink" Target="https://twitter.com/excelsupersite/" TargetMode="External"/><Relationship Id="rId10" Type="http://schemas.openxmlformats.org/officeDocument/2006/relationships/hyperlink" Target="#August!A1"/><Relationship Id="rId19" Type="http://schemas.openxmlformats.org/officeDocument/2006/relationships/hyperlink" Target="#December!A1"/><Relationship Id="rId31" Type="http://schemas.openxmlformats.org/officeDocument/2006/relationships/image" Target="../media/image7.png"/><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 Id="rId22" Type="http://schemas.openxmlformats.org/officeDocument/2006/relationships/image" Target="../media/image11.png"/><Relationship Id="rId27" Type="http://schemas.openxmlformats.org/officeDocument/2006/relationships/image" Target="../media/image5.png"/><Relationship Id="rId30" Type="http://schemas.openxmlformats.org/officeDocument/2006/relationships/hyperlink" Target="https://www.facebook.com/excelsupersite/" TargetMode="External"/><Relationship Id="rId35" Type="http://schemas.openxmlformats.org/officeDocument/2006/relationships/hyperlink" Target="http://www.excelsupersite.com/" TargetMode="External"/><Relationship Id="rId8"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4.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6.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7.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8.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_rels/drawing9.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May!A1"/><Relationship Id="rId18" Type="http://schemas.openxmlformats.org/officeDocument/2006/relationships/hyperlink" Target="#November!A1"/><Relationship Id="rId3" Type="http://schemas.openxmlformats.org/officeDocument/2006/relationships/hyperlink" Target="http://www.excelsupersite.com" TargetMode="External"/><Relationship Id="rId7" Type="http://schemas.openxmlformats.org/officeDocument/2006/relationships/hyperlink" Target="#Settings!A1"/><Relationship Id="rId12" Type="http://schemas.openxmlformats.org/officeDocument/2006/relationships/hyperlink" Target="#April!A1"/><Relationship Id="rId17" Type="http://schemas.openxmlformats.org/officeDocument/2006/relationships/hyperlink" Target="#October!A1"/><Relationship Id="rId2" Type="http://schemas.openxmlformats.org/officeDocument/2006/relationships/image" Target="../media/image1.png"/><Relationship Id="rId16" Type="http://schemas.openxmlformats.org/officeDocument/2006/relationships/hyperlink" Target="#September!A1"/><Relationship Id="rId1" Type="http://schemas.openxmlformats.org/officeDocument/2006/relationships/hyperlink" Target="#Instructions!A1"/><Relationship Id="rId6" Type="http://schemas.openxmlformats.org/officeDocument/2006/relationships/hyperlink" Target="#January!A1"/><Relationship Id="rId11" Type="http://schemas.openxmlformats.org/officeDocument/2006/relationships/hyperlink" Target="#March!A1"/><Relationship Id="rId5" Type="http://schemas.openxmlformats.org/officeDocument/2006/relationships/hyperlink" Target="#'Yearly Calendar'!A1"/><Relationship Id="rId15" Type="http://schemas.openxmlformats.org/officeDocument/2006/relationships/hyperlink" Target="#July!A1"/><Relationship Id="rId10" Type="http://schemas.openxmlformats.org/officeDocument/2006/relationships/hyperlink" Target="#August!A1"/><Relationship Id="rId19" Type="http://schemas.openxmlformats.org/officeDocument/2006/relationships/hyperlink" Target="#December!A1"/><Relationship Id="rId4" Type="http://schemas.openxmlformats.org/officeDocument/2006/relationships/image" Target="../media/image2.png"/><Relationship Id="rId9" Type="http://schemas.openxmlformats.org/officeDocument/2006/relationships/hyperlink" Target="#February!A1"/><Relationship Id="rId14" Type="http://schemas.openxmlformats.org/officeDocument/2006/relationships/hyperlink" Target="#June!A1"/></Relationships>
</file>

<file path=xl/drawings/drawing1.xml><?xml version="1.0" encoding="utf-8"?>
<xdr:wsDr xmlns:xdr="http://schemas.openxmlformats.org/drawingml/2006/spreadsheetDrawing" xmlns:a="http://schemas.openxmlformats.org/drawingml/2006/main">
  <xdr:twoCellAnchor>
    <xdr:from>
      <xdr:col>25</xdr:col>
      <xdr:colOff>64336</xdr:colOff>
      <xdr:row>0</xdr:row>
      <xdr:rowOff>0</xdr:rowOff>
    </xdr:from>
    <xdr:to>
      <xdr:col>26</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2</xdr:col>
      <xdr:colOff>349761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4</xdr:col>
      <xdr:colOff>174782</xdr:colOff>
      <xdr:row>0</xdr:row>
      <xdr:rowOff>380</xdr:rowOff>
    </xdr:from>
    <xdr:to>
      <xdr:col>7</xdr:col>
      <xdr:colOff>291782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7</xdr:col>
      <xdr:colOff>290540</xdr:colOff>
      <xdr:row>0</xdr:row>
      <xdr:rowOff>0</xdr:rowOff>
    </xdr:from>
    <xdr:to>
      <xdr:col>9</xdr:col>
      <xdr:colOff>68540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24</xdr:col>
      <xdr:colOff>26236</xdr:colOff>
      <xdr:row>0</xdr:row>
      <xdr:rowOff>0</xdr:rowOff>
    </xdr:from>
    <xdr:to>
      <xdr:col>25</xdr:col>
      <xdr:colOff>66675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9</xdr:col>
      <xdr:colOff>61940</xdr:colOff>
      <xdr:row>0</xdr:row>
      <xdr:rowOff>0</xdr:rowOff>
    </xdr:from>
    <xdr:to>
      <xdr:col>10</xdr:col>
      <xdr:colOff>220940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17</xdr:col>
      <xdr:colOff>214340</xdr:colOff>
      <xdr:row>0</xdr:row>
      <xdr:rowOff>0</xdr:rowOff>
    </xdr:from>
    <xdr:to>
      <xdr:col>18</xdr:col>
      <xdr:colOff>373340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10</xdr:col>
      <xdr:colOff>214340</xdr:colOff>
      <xdr:row>0</xdr:row>
      <xdr:rowOff>0</xdr:rowOff>
    </xdr:from>
    <xdr:to>
      <xdr:col>11</xdr:col>
      <xdr:colOff>373340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11</xdr:col>
      <xdr:colOff>366740</xdr:colOff>
      <xdr:row>0</xdr:row>
      <xdr:rowOff>0</xdr:rowOff>
    </xdr:from>
    <xdr:to>
      <xdr:col>13</xdr:col>
      <xdr:colOff>144740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13</xdr:col>
      <xdr:colOff>138140</xdr:colOff>
      <xdr:row>0</xdr:row>
      <xdr:rowOff>0</xdr:rowOff>
    </xdr:from>
    <xdr:to>
      <xdr:col>14</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14</xdr:col>
      <xdr:colOff>290540</xdr:colOff>
      <xdr:row>0</xdr:row>
      <xdr:rowOff>0</xdr:rowOff>
    </xdr:from>
    <xdr:to>
      <xdr:col>16</xdr:col>
      <xdr:colOff>68540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16</xdr:col>
      <xdr:colOff>61940</xdr:colOff>
      <xdr:row>0</xdr:row>
      <xdr:rowOff>0</xdr:rowOff>
    </xdr:from>
    <xdr:to>
      <xdr:col>17</xdr:col>
      <xdr:colOff>220940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18</xdr:col>
      <xdr:colOff>366740</xdr:colOff>
      <xdr:row>0</xdr:row>
      <xdr:rowOff>0</xdr:rowOff>
    </xdr:from>
    <xdr:to>
      <xdr:col>20</xdr:col>
      <xdr:colOff>144740</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20</xdr:col>
      <xdr:colOff>138139</xdr:colOff>
      <xdr:row>0</xdr:row>
      <xdr:rowOff>0</xdr:rowOff>
    </xdr:from>
    <xdr:to>
      <xdr:col>21</xdr:col>
      <xdr:colOff>297139</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21</xdr:col>
      <xdr:colOff>290540</xdr:colOff>
      <xdr:row>0</xdr:row>
      <xdr:rowOff>0</xdr:rowOff>
    </xdr:from>
    <xdr:to>
      <xdr:col>23</xdr:col>
      <xdr:colOff>68540</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23</xdr:col>
      <xdr:colOff>61940</xdr:colOff>
      <xdr:row>0</xdr:row>
      <xdr:rowOff>0</xdr:rowOff>
    </xdr:from>
    <xdr:to>
      <xdr:col>23</xdr:col>
      <xdr:colOff>601940</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twoCellAnchor editAs="absolute">
    <xdr:from>
      <xdr:col>23</xdr:col>
      <xdr:colOff>381000</xdr:colOff>
      <xdr:row>6</xdr:row>
      <xdr:rowOff>123826</xdr:rowOff>
    </xdr:from>
    <xdr:to>
      <xdr:col>27</xdr:col>
      <xdr:colOff>318600</xdr:colOff>
      <xdr:row>8</xdr:row>
      <xdr:rowOff>102826</xdr:rowOff>
    </xdr:to>
    <xdr:grpSp>
      <xdr:nvGrpSpPr>
        <xdr:cNvPr id="27" name="Group 26"/>
        <xdr:cNvGrpSpPr/>
      </xdr:nvGrpSpPr>
      <xdr:grpSpPr>
        <a:xfrm>
          <a:off x="9144000" y="1609726"/>
          <a:ext cx="2376000" cy="360000"/>
          <a:chOff x="5667376" y="638176"/>
          <a:chExt cx="2376000" cy="360000"/>
        </a:xfrm>
      </xdr:grpSpPr>
      <xdr:sp macro="" textlink="">
        <xdr:nvSpPr>
          <xdr:cNvPr id="28" name="Rectangle 27"/>
          <xdr:cNvSpPr/>
        </xdr:nvSpPr>
        <xdr:spPr>
          <a:xfrm>
            <a:off x="5667376" y="638176"/>
            <a:ext cx="2376000" cy="360000"/>
          </a:xfrm>
          <a:prstGeom prst="rect">
            <a:avLst/>
          </a:prstGeom>
          <a:solidFill>
            <a:srgbClr val="D5FFE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chemeClr val="tx1">
                    <a:lumMod val="65000"/>
                    <a:lumOff val="35000"/>
                  </a:schemeClr>
                </a:solidFill>
              </a:rPr>
              <a:t>  Follow us:</a:t>
            </a:r>
          </a:p>
        </xdr:txBody>
      </xdr:sp>
      <xdr:pic>
        <xdr:nvPicPr>
          <xdr:cNvPr id="29" name="Picture 28">
            <a:hlinkClick xmlns:r="http://schemas.openxmlformats.org/officeDocument/2006/relationships" r:id="rId20" tooltip="Connect with us..."/>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7486650" y="704850"/>
            <a:ext cx="216000" cy="216000"/>
          </a:xfrm>
          <a:prstGeom prst="rect">
            <a:avLst/>
          </a:prstGeom>
        </xdr:spPr>
      </xdr:pic>
      <xdr:pic>
        <xdr:nvPicPr>
          <xdr:cNvPr id="30" name="Picture 29">
            <a:hlinkClick xmlns:r="http://schemas.openxmlformats.org/officeDocument/2006/relationships" r:id="rId22" tooltip="Favourite our pins..."/>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7227075" y="704850"/>
            <a:ext cx="216000" cy="216000"/>
          </a:xfrm>
          <a:prstGeom prst="rect">
            <a:avLst/>
          </a:prstGeom>
        </xdr:spPr>
      </xdr:pic>
      <xdr:pic>
        <xdr:nvPicPr>
          <xdr:cNvPr id="31" name="Picture 30">
            <a:hlinkClick xmlns:r="http://schemas.openxmlformats.org/officeDocument/2006/relationships" r:id="rId24" tooltip="Tweet our templates..."/>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967500" y="704850"/>
            <a:ext cx="216000" cy="216000"/>
          </a:xfrm>
          <a:prstGeom prst="rect">
            <a:avLst/>
          </a:prstGeom>
        </xdr:spPr>
      </xdr:pic>
      <xdr:pic>
        <xdr:nvPicPr>
          <xdr:cNvPr id="32" name="Picture 31">
            <a:hlinkClick xmlns:r="http://schemas.openxmlformats.org/officeDocument/2006/relationships" r:id="rId26" tooltip="Like and follow us..."/>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707925" y="704850"/>
            <a:ext cx="216000" cy="216000"/>
          </a:xfrm>
          <a:prstGeom prst="rect">
            <a:avLst/>
          </a:prstGeom>
        </xdr:spPr>
      </xdr:pic>
    </xdr:grpSp>
    <xdr:clientData fPrintsWithSheet="0"/>
  </xdr:twoCellAnchor>
  <xdr:twoCellAnchor editAs="absolute">
    <xdr:from>
      <xdr:col>23</xdr:col>
      <xdr:colOff>381000</xdr:colOff>
      <xdr:row>8</xdr:row>
      <xdr:rowOff>161925</xdr:rowOff>
    </xdr:from>
    <xdr:to>
      <xdr:col>27</xdr:col>
      <xdr:colOff>318600</xdr:colOff>
      <xdr:row>13</xdr:row>
      <xdr:rowOff>24675</xdr:rowOff>
    </xdr:to>
    <xdr:sp macro="" textlink="">
      <xdr:nvSpPr>
        <xdr:cNvPr id="33" name="Rectangle 32"/>
        <xdr:cNvSpPr/>
      </xdr:nvSpPr>
      <xdr:spPr>
        <a:xfrm>
          <a:off x="9144000" y="2028825"/>
          <a:ext cx="2376000" cy="720000"/>
        </a:xfrm>
        <a:prstGeom prst="rect">
          <a:avLst/>
        </a:prstGeom>
        <a:solidFill>
          <a:srgbClr val="FFE8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700" b="1">
              <a:solidFill>
                <a:srgbClr val="7D0000"/>
              </a:solidFill>
            </a:rPr>
            <a:t>Disclaimer:</a:t>
          </a:r>
          <a:r>
            <a:rPr lang="en-AU" sz="700" b="0">
              <a:solidFill>
                <a:schemeClr val="tx1">
                  <a:lumMod val="65000"/>
                  <a:lumOff val="35000"/>
                </a:schemeClr>
              </a:solidFill>
            </a:rPr>
            <a:t> This template is for educational purposes</a:t>
          </a:r>
          <a:r>
            <a:rPr lang="en-AU" sz="700" b="0" baseline="0">
              <a:solidFill>
                <a:schemeClr val="tx1">
                  <a:lumMod val="65000"/>
                  <a:lumOff val="35000"/>
                </a:schemeClr>
              </a:solidFill>
            </a:rPr>
            <a:t> only. Use this template at your own risk. ExcelSuperSite do not guarantee the results from using this template. While all care is made to eliminate errors, ExcelSuperSite does not guarantee that this template is completely error free.</a:t>
          </a:r>
          <a:endParaRPr lang="en-AU" sz="700" b="1">
            <a:solidFill>
              <a:schemeClr val="tx1">
                <a:lumMod val="65000"/>
                <a:lumOff val="35000"/>
              </a:schemeClr>
            </a:solidFill>
          </a:endParaRPr>
        </a:p>
      </xdr:txBody>
    </xdr:sp>
    <xdr:clientData fPrintsWithSheet="0"/>
  </xdr:twoCellAnchor>
  <xdr:twoCellAnchor editAs="absolute">
    <xdr:from>
      <xdr:col>23</xdr:col>
      <xdr:colOff>381000</xdr:colOff>
      <xdr:row>13</xdr:row>
      <xdr:rowOff>85726</xdr:rowOff>
    </xdr:from>
    <xdr:to>
      <xdr:col>27</xdr:col>
      <xdr:colOff>318600</xdr:colOff>
      <xdr:row>14</xdr:row>
      <xdr:rowOff>71026</xdr:rowOff>
    </xdr:to>
    <xdr:sp macro="" textlink="">
      <xdr:nvSpPr>
        <xdr:cNvPr id="34" name="Rectangle 33">
          <a:hlinkClick xmlns:r="http://schemas.openxmlformats.org/officeDocument/2006/relationships" r:id="rId28" tooltip="Click here to read our End User Licence Agreement"/>
        </xdr:cNvPr>
        <xdr:cNvSpPr/>
      </xdr:nvSpPr>
      <xdr:spPr>
        <a:xfrm>
          <a:off x="9144000" y="2809876"/>
          <a:ext cx="2376000" cy="252000"/>
        </a:xfrm>
        <a:prstGeom prst="rect">
          <a:avLst/>
        </a:prstGeom>
        <a:solidFill>
          <a:srgbClr val="E1EBF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0">
              <a:solidFill>
                <a:schemeClr val="tx1">
                  <a:lumMod val="65000"/>
                  <a:lumOff val="35000"/>
                </a:schemeClr>
              </a:solidFill>
            </a:rPr>
            <a:t>End User Licence Agreement - Click here</a:t>
          </a:r>
        </a:p>
      </xdr:txBody>
    </xdr:sp>
    <xdr:clientData fPrintsWithSheet="0"/>
  </xdr:twoCellAnchor>
  <xdr:twoCellAnchor editAs="absolute">
    <xdr:from>
      <xdr:col>23</xdr:col>
      <xdr:colOff>381000</xdr:colOff>
      <xdr:row>14</xdr:row>
      <xdr:rowOff>123826</xdr:rowOff>
    </xdr:from>
    <xdr:to>
      <xdr:col>27</xdr:col>
      <xdr:colOff>318600</xdr:colOff>
      <xdr:row>15</xdr:row>
      <xdr:rowOff>185326</xdr:rowOff>
    </xdr:to>
    <xdr:grpSp>
      <xdr:nvGrpSpPr>
        <xdr:cNvPr id="35" name="Group 34"/>
        <xdr:cNvGrpSpPr/>
      </xdr:nvGrpSpPr>
      <xdr:grpSpPr>
        <a:xfrm>
          <a:off x="9144000" y="3114676"/>
          <a:ext cx="2376000" cy="252000"/>
          <a:chOff x="5667376" y="1838326"/>
          <a:chExt cx="2376000" cy="252000"/>
        </a:xfrm>
      </xdr:grpSpPr>
      <xdr:sp macro="" textlink="">
        <xdr:nvSpPr>
          <xdr:cNvPr id="36" name="Rectangle 35">
            <a:hlinkClick xmlns:r="http://schemas.openxmlformats.org/officeDocument/2006/relationships" r:id="rId29" tooltip="Leave a review and let us know what you think."/>
          </xdr:cNvPr>
          <xdr:cNvSpPr/>
        </xdr:nvSpPr>
        <xdr:spPr>
          <a:xfrm>
            <a:off x="5667376" y="1838326"/>
            <a:ext cx="2376000" cy="252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AU" sz="1000" b="1">
                <a:solidFill>
                  <a:schemeClr val="bg1"/>
                </a:solidFill>
              </a:rPr>
              <a:t>Let</a:t>
            </a:r>
            <a:r>
              <a:rPr lang="en-AU" sz="1000" b="1" baseline="0">
                <a:solidFill>
                  <a:schemeClr val="bg1"/>
                </a:solidFill>
              </a:rPr>
              <a:t> us know what you think </a:t>
            </a:r>
            <a:endParaRPr lang="en-AU" sz="1000" b="1">
              <a:solidFill>
                <a:schemeClr val="bg1"/>
              </a:solidFill>
            </a:endParaRPr>
          </a:p>
        </xdr:txBody>
      </xdr:sp>
      <xdr:pic>
        <xdr:nvPicPr>
          <xdr:cNvPr id="37" name="Picture 36"/>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5705475" y="1876425"/>
            <a:ext cx="180000" cy="168000"/>
          </a:xfrm>
          <a:prstGeom prst="rect">
            <a:avLst/>
          </a:prstGeom>
        </xdr:spPr>
      </xdr:pic>
      <xdr:pic>
        <xdr:nvPicPr>
          <xdr:cNvPr id="38" name="Picture 37"/>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5857875" y="1876425"/>
            <a:ext cx="180000" cy="168000"/>
          </a:xfrm>
          <a:prstGeom prst="rect">
            <a:avLst/>
          </a:prstGeom>
        </xdr:spPr>
      </xdr:pic>
      <xdr:pic>
        <xdr:nvPicPr>
          <xdr:cNvPr id="39" name="Picture 38"/>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10275" y="1876425"/>
            <a:ext cx="180000" cy="168000"/>
          </a:xfrm>
          <a:prstGeom prst="rect">
            <a:avLst/>
          </a:prstGeom>
        </xdr:spPr>
      </xdr:pic>
      <xdr:pic>
        <xdr:nvPicPr>
          <xdr:cNvPr id="40" name="Picture 39"/>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162675" y="1876425"/>
            <a:ext cx="180000" cy="168000"/>
          </a:xfrm>
          <a:prstGeom prst="rect">
            <a:avLst/>
          </a:prstGeom>
        </xdr:spPr>
      </xdr:pic>
      <xdr:pic>
        <xdr:nvPicPr>
          <xdr:cNvPr id="41" name="Picture 40"/>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315075" y="1876425"/>
            <a:ext cx="180000" cy="168000"/>
          </a:xfrm>
          <a:prstGeom prst="rect">
            <a:avLst/>
          </a:prstGeom>
        </xdr:spPr>
      </xdr:pic>
    </xdr:grpSp>
    <xdr:clientData fPrintsWithSheet="0"/>
  </xdr:twoCellAnchor>
  <xdr:twoCellAnchor editAs="absolute">
    <xdr:from>
      <xdr:col>23</xdr:col>
      <xdr:colOff>381000</xdr:colOff>
      <xdr:row>4</xdr:row>
      <xdr:rowOff>19050</xdr:rowOff>
    </xdr:from>
    <xdr:to>
      <xdr:col>27</xdr:col>
      <xdr:colOff>318600</xdr:colOff>
      <xdr:row>6</xdr:row>
      <xdr:rowOff>65850</xdr:rowOff>
    </xdr:to>
    <xdr:grpSp>
      <xdr:nvGrpSpPr>
        <xdr:cNvPr id="42" name="Group 41"/>
        <xdr:cNvGrpSpPr/>
      </xdr:nvGrpSpPr>
      <xdr:grpSpPr>
        <a:xfrm>
          <a:off x="9144000" y="1047750"/>
          <a:ext cx="2376000" cy="504000"/>
          <a:chOff x="7277100" y="695325"/>
          <a:chExt cx="2376000" cy="504000"/>
        </a:xfrm>
      </xdr:grpSpPr>
      <xdr:sp macro="" textlink="[1]Settings!K2">
        <xdr:nvSpPr>
          <xdr:cNvPr id="43" name="Rectangle 42">
            <a:hlinkClick xmlns:r="http://schemas.openxmlformats.org/officeDocument/2006/relationships" r:id="rId31"/>
          </xdr:cNvPr>
          <xdr:cNvSpPr/>
        </xdr:nvSpPr>
        <xdr:spPr>
          <a:xfrm>
            <a:off x="7277100" y="695325"/>
            <a:ext cx="2376000" cy="504000"/>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lstStyle/>
          <a:p>
            <a:pPr algn="ctr"/>
            <a:fld id="{C490DE77-1A18-42CD-A690-95215111D4C0}" type="TxLink">
              <a:rPr lang="en-US" sz="1000" b="1" i="0" u="none" strike="noStrike">
                <a:solidFill>
                  <a:schemeClr val="bg1"/>
                </a:solidFill>
                <a:latin typeface="Calibri"/>
              </a:rPr>
              <a:pPr algn="ctr"/>
              <a:t>©2016 ExcelSuperSite. All rights reserved</a:t>
            </a:fld>
            <a:endParaRPr lang="en-AU" sz="900" b="1">
              <a:solidFill>
                <a:schemeClr val="bg1"/>
              </a:solidFill>
            </a:endParaRPr>
          </a:p>
        </xdr:txBody>
      </xdr:sp>
      <xdr:pic>
        <xdr:nvPicPr>
          <xdr:cNvPr id="44" name="Picture 4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6149" y="704853"/>
            <a:ext cx="972000" cy="472109"/>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20</xdr:col>
      <xdr:colOff>1369261</xdr:colOff>
      <xdr:row>0</xdr:row>
      <xdr:rowOff>0</xdr:rowOff>
    </xdr:from>
    <xdr:to>
      <xdr:col>22</xdr:col>
      <xdr:colOff>238125</xdr:colOff>
      <xdr:row>1</xdr:row>
      <xdr:rowOff>1350</xdr:rowOff>
    </xdr:to>
    <xdr:grpSp>
      <xdr:nvGrpSpPr>
        <xdr:cNvPr id="32" name="Group 31">
          <a:hlinkClick xmlns:r="http://schemas.openxmlformats.org/officeDocument/2006/relationships" r:id="rId1"/>
        </xdr:cNvPr>
        <xdr:cNvGrpSpPr/>
      </xdr:nvGrpSpPr>
      <xdr:grpSpPr>
        <a:xfrm>
          <a:off x="9513136" y="0"/>
          <a:ext cx="650039" cy="630000"/>
          <a:chOff x="8551111" y="0"/>
          <a:chExt cx="592889" cy="630000"/>
        </a:xfrm>
      </xdr:grpSpPr>
      <xdr:sp macro="" textlink="">
        <xdr:nvSpPr>
          <xdr:cNvPr id="33" name="TextBox 32"/>
          <xdr:cNvSpPr txBox="1">
            <a:spLocks/>
          </xdr:cNvSpPr>
        </xdr:nvSpPr>
        <xdr:spPr>
          <a:xfrm>
            <a:off x="8551111" y="0"/>
            <a:ext cx="592889"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34" name="Picture 3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10</xdr:col>
          <xdr:colOff>219075</xdr:colOff>
          <xdr:row>12</xdr:row>
          <xdr:rowOff>9525</xdr:rowOff>
        </xdr:from>
        <xdr:to>
          <xdr:col>10</xdr:col>
          <xdr:colOff>466725</xdr:colOff>
          <xdr:row>13</xdr:row>
          <xdr:rowOff>9525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13</xdr:row>
          <xdr:rowOff>9525</xdr:rowOff>
        </xdr:from>
        <xdr:to>
          <xdr:col>10</xdr:col>
          <xdr:colOff>466725</xdr:colOff>
          <xdr:row>14</xdr:row>
          <xdr:rowOff>9525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9525</xdr:rowOff>
        </xdr:from>
        <xdr:to>
          <xdr:col>10</xdr:col>
          <xdr:colOff>466725</xdr:colOff>
          <xdr:row>15</xdr:row>
          <xdr:rowOff>9525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15</xdr:row>
          <xdr:rowOff>9525</xdr:rowOff>
        </xdr:from>
        <xdr:to>
          <xdr:col>10</xdr:col>
          <xdr:colOff>466725</xdr:colOff>
          <xdr:row>16</xdr:row>
          <xdr:rowOff>9525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16</xdr:row>
          <xdr:rowOff>9525</xdr:rowOff>
        </xdr:from>
        <xdr:to>
          <xdr:col>10</xdr:col>
          <xdr:colOff>466725</xdr:colOff>
          <xdr:row>17</xdr:row>
          <xdr:rowOff>9525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9525</xdr:rowOff>
        </xdr:from>
        <xdr:to>
          <xdr:col>10</xdr:col>
          <xdr:colOff>466725</xdr:colOff>
          <xdr:row>18</xdr:row>
          <xdr:rowOff>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18</xdr:row>
          <xdr:rowOff>9525</xdr:rowOff>
        </xdr:from>
        <xdr:to>
          <xdr:col>10</xdr:col>
          <xdr:colOff>466725</xdr:colOff>
          <xdr:row>19</xdr:row>
          <xdr:rowOff>9525</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19</xdr:row>
          <xdr:rowOff>9525</xdr:rowOff>
        </xdr:from>
        <xdr:to>
          <xdr:col>10</xdr:col>
          <xdr:colOff>466725</xdr:colOff>
          <xdr:row>20</xdr:row>
          <xdr:rowOff>9525</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22</xdr:col>
      <xdr:colOff>235786</xdr:colOff>
      <xdr:row>0</xdr:row>
      <xdr:rowOff>0</xdr:rowOff>
    </xdr:from>
    <xdr:to>
      <xdr:col>23</xdr:col>
      <xdr:colOff>219075</xdr:colOff>
      <xdr:row>1</xdr:row>
      <xdr:rowOff>1350</xdr:rowOff>
    </xdr:to>
    <xdr:grpSp>
      <xdr:nvGrpSpPr>
        <xdr:cNvPr id="21" name="Group 20">
          <a:hlinkClick xmlns:r="http://schemas.openxmlformats.org/officeDocument/2006/relationships" r:id="rId3"/>
        </xdr:cNvPr>
        <xdr:cNvGrpSpPr/>
      </xdr:nvGrpSpPr>
      <xdr:grpSpPr>
        <a:xfrm>
          <a:off x="10160836" y="0"/>
          <a:ext cx="592889" cy="630000"/>
          <a:chOff x="9475036" y="0"/>
          <a:chExt cx="592889" cy="630000"/>
        </a:xfrm>
      </xdr:grpSpPr>
      <xdr:sp macro="" textlink="">
        <xdr:nvSpPr>
          <xdr:cNvPr id="22" name="TextBox 21"/>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23" name="Picture 2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1</xdr:col>
      <xdr:colOff>0</xdr:colOff>
      <xdr:row>0</xdr:row>
      <xdr:rowOff>38100</xdr:rowOff>
    </xdr:from>
    <xdr:to>
      <xdr:col>2</xdr:col>
      <xdr:colOff>997461</xdr:colOff>
      <xdr:row>0</xdr:row>
      <xdr:rowOff>578100</xdr:rowOff>
    </xdr:to>
    <xdr:pic>
      <xdr:nvPicPr>
        <xdr:cNvPr id="29" name="Picture 28">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4300" y="38100"/>
          <a:ext cx="1111761" cy="540000"/>
        </a:xfrm>
        <a:prstGeom prst="rect">
          <a:avLst/>
        </a:prstGeom>
      </xdr:spPr>
    </xdr:pic>
    <xdr:clientData/>
  </xdr:twoCellAnchor>
  <xdr:twoCellAnchor editAs="absolute">
    <xdr:from>
      <xdr:col>3</xdr:col>
      <xdr:colOff>536732</xdr:colOff>
      <xdr:row>0</xdr:row>
      <xdr:rowOff>380</xdr:rowOff>
    </xdr:from>
    <xdr:to>
      <xdr:col>5</xdr:col>
      <xdr:colOff>768032</xdr:colOff>
      <xdr:row>1</xdr:row>
      <xdr:rowOff>1730</xdr:rowOff>
    </xdr:to>
    <xdr:sp macro="" textlink="">
      <xdr:nvSpPr>
        <xdr:cNvPr id="30" name="TextBox 29">
          <a:hlinkClick xmlns:r="http://schemas.openxmlformats.org/officeDocument/2006/relationships" r:id="rId7"/>
        </xdr:cNvPr>
        <xdr:cNvSpPr txBox="1">
          <a:spLocks/>
        </xdr:cNvSpPr>
      </xdr:nvSpPr>
      <xdr:spPr>
        <a:xfrm>
          <a:off x="18130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5</xdr:col>
      <xdr:colOff>766790</xdr:colOff>
      <xdr:row>0</xdr:row>
      <xdr:rowOff>0</xdr:rowOff>
    </xdr:from>
    <xdr:to>
      <xdr:col>7</xdr:col>
      <xdr:colOff>39965</xdr:colOff>
      <xdr:row>1</xdr:row>
      <xdr:rowOff>1350</xdr:rowOff>
    </xdr:to>
    <xdr:sp macro="" textlink="">
      <xdr:nvSpPr>
        <xdr:cNvPr id="31" name="TextBox 30">
          <a:hlinkClick xmlns:r="http://schemas.openxmlformats.org/officeDocument/2006/relationships" r:id="rId8"/>
        </xdr:cNvPr>
        <xdr:cNvSpPr txBox="1">
          <a:spLocks/>
        </xdr:cNvSpPr>
      </xdr:nvSpPr>
      <xdr:spPr>
        <a:xfrm>
          <a:off x="30718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editAs="absolute">
    <xdr:from>
      <xdr:col>7</xdr:col>
      <xdr:colOff>33365</xdr:colOff>
      <xdr:row>0</xdr:row>
      <xdr:rowOff>0</xdr:rowOff>
    </xdr:from>
    <xdr:to>
      <xdr:col>10</xdr:col>
      <xdr:colOff>97115</xdr:colOff>
      <xdr:row>1</xdr:row>
      <xdr:rowOff>1350</xdr:rowOff>
    </xdr:to>
    <xdr:sp macro="" textlink="">
      <xdr:nvSpPr>
        <xdr:cNvPr id="35" name="TextBox 34">
          <a:hlinkClick xmlns:r="http://schemas.openxmlformats.org/officeDocument/2006/relationships" r:id="rId9"/>
        </xdr:cNvPr>
        <xdr:cNvSpPr txBox="1">
          <a:spLocks/>
        </xdr:cNvSpPr>
      </xdr:nvSpPr>
      <xdr:spPr>
        <a:xfrm>
          <a:off x="36052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15</xdr:col>
      <xdr:colOff>109565</xdr:colOff>
      <xdr:row>0</xdr:row>
      <xdr:rowOff>0</xdr:rowOff>
    </xdr:from>
    <xdr:to>
      <xdr:col>16</xdr:col>
      <xdr:colOff>535265</xdr:colOff>
      <xdr:row>1</xdr:row>
      <xdr:rowOff>1350</xdr:rowOff>
    </xdr:to>
    <xdr:sp macro="" textlink="">
      <xdr:nvSpPr>
        <xdr:cNvPr id="36" name="TextBox 35">
          <a:hlinkClick xmlns:r="http://schemas.openxmlformats.org/officeDocument/2006/relationships" r:id="rId10"/>
        </xdr:cNvPr>
        <xdr:cNvSpPr txBox="1">
          <a:spLocks/>
        </xdr:cNvSpPr>
      </xdr:nvSpPr>
      <xdr:spPr>
        <a:xfrm>
          <a:off x="68056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10</xdr:col>
      <xdr:colOff>90515</xdr:colOff>
      <xdr:row>0</xdr:row>
      <xdr:rowOff>0</xdr:rowOff>
    </xdr:from>
    <xdr:to>
      <xdr:col>10</xdr:col>
      <xdr:colOff>630515</xdr:colOff>
      <xdr:row>1</xdr:row>
      <xdr:rowOff>1350</xdr:rowOff>
    </xdr:to>
    <xdr:sp macro="" textlink="">
      <xdr:nvSpPr>
        <xdr:cNvPr id="37" name="TextBox 36">
          <a:hlinkClick xmlns:r="http://schemas.openxmlformats.org/officeDocument/2006/relationships" r:id="rId11"/>
        </xdr:cNvPr>
        <xdr:cNvSpPr txBox="1">
          <a:spLocks/>
        </xdr:cNvSpPr>
      </xdr:nvSpPr>
      <xdr:spPr>
        <a:xfrm>
          <a:off x="41386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10</xdr:col>
      <xdr:colOff>623915</xdr:colOff>
      <xdr:row>0</xdr:row>
      <xdr:rowOff>0</xdr:rowOff>
    </xdr:from>
    <xdr:to>
      <xdr:col>12</xdr:col>
      <xdr:colOff>401915</xdr:colOff>
      <xdr:row>1</xdr:row>
      <xdr:rowOff>1350</xdr:rowOff>
    </xdr:to>
    <xdr:sp macro="" textlink="">
      <xdr:nvSpPr>
        <xdr:cNvPr id="38" name="TextBox 37">
          <a:hlinkClick xmlns:r="http://schemas.openxmlformats.org/officeDocument/2006/relationships" r:id="rId12"/>
        </xdr:cNvPr>
        <xdr:cNvSpPr txBox="1">
          <a:spLocks/>
        </xdr:cNvSpPr>
      </xdr:nvSpPr>
      <xdr:spPr>
        <a:xfrm>
          <a:off x="46720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12</xdr:col>
      <xdr:colOff>395315</xdr:colOff>
      <xdr:row>0</xdr:row>
      <xdr:rowOff>0</xdr:rowOff>
    </xdr:from>
    <xdr:to>
      <xdr:col>13</xdr:col>
      <xdr:colOff>220940</xdr:colOff>
      <xdr:row>1</xdr:row>
      <xdr:rowOff>1350</xdr:rowOff>
    </xdr:to>
    <xdr:sp macro="" textlink="">
      <xdr:nvSpPr>
        <xdr:cNvPr id="39" name="TextBox 38">
          <a:hlinkClick xmlns:r="http://schemas.openxmlformats.org/officeDocument/2006/relationships" r:id="rId13"/>
        </xdr:cNvPr>
        <xdr:cNvSpPr txBox="1">
          <a:spLocks/>
        </xdr:cNvSpPr>
      </xdr:nvSpPr>
      <xdr:spPr>
        <a:xfrm>
          <a:off x="52054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13</xdr:col>
      <xdr:colOff>214340</xdr:colOff>
      <xdr:row>0</xdr:row>
      <xdr:rowOff>0</xdr:rowOff>
    </xdr:from>
    <xdr:to>
      <xdr:col>14</xdr:col>
      <xdr:colOff>39965</xdr:colOff>
      <xdr:row>1</xdr:row>
      <xdr:rowOff>1350</xdr:rowOff>
    </xdr:to>
    <xdr:sp macro="" textlink="">
      <xdr:nvSpPr>
        <xdr:cNvPr id="40" name="TextBox 39">
          <a:hlinkClick xmlns:r="http://schemas.openxmlformats.org/officeDocument/2006/relationships" r:id="rId14"/>
        </xdr:cNvPr>
        <xdr:cNvSpPr txBox="1">
          <a:spLocks/>
        </xdr:cNvSpPr>
      </xdr:nvSpPr>
      <xdr:spPr>
        <a:xfrm>
          <a:off x="57388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14</xdr:col>
      <xdr:colOff>33365</xdr:colOff>
      <xdr:row>0</xdr:row>
      <xdr:rowOff>0</xdr:rowOff>
    </xdr:from>
    <xdr:to>
      <xdr:col>16</xdr:col>
      <xdr:colOff>1865</xdr:colOff>
      <xdr:row>1</xdr:row>
      <xdr:rowOff>1350</xdr:rowOff>
    </xdr:to>
    <xdr:sp macro="" textlink="">
      <xdr:nvSpPr>
        <xdr:cNvPr id="41" name="TextBox 40">
          <a:hlinkClick xmlns:r="http://schemas.openxmlformats.org/officeDocument/2006/relationships" r:id="rId15"/>
        </xdr:cNvPr>
        <xdr:cNvSpPr txBox="1">
          <a:spLocks/>
        </xdr:cNvSpPr>
      </xdr:nvSpPr>
      <xdr:spPr>
        <a:xfrm>
          <a:off x="62722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16</xdr:col>
      <xdr:colOff>528665</xdr:colOff>
      <xdr:row>0</xdr:row>
      <xdr:rowOff>0</xdr:rowOff>
    </xdr:from>
    <xdr:to>
      <xdr:col>18</xdr:col>
      <xdr:colOff>459065</xdr:colOff>
      <xdr:row>1</xdr:row>
      <xdr:rowOff>1350</xdr:rowOff>
    </xdr:to>
    <xdr:sp macro="" textlink="">
      <xdr:nvSpPr>
        <xdr:cNvPr id="42" name="TextBox 41">
          <a:hlinkClick xmlns:r="http://schemas.openxmlformats.org/officeDocument/2006/relationships" r:id="rId16"/>
        </xdr:cNvPr>
        <xdr:cNvSpPr txBox="1">
          <a:spLocks/>
        </xdr:cNvSpPr>
      </xdr:nvSpPr>
      <xdr:spPr>
        <a:xfrm>
          <a:off x="73390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18</xdr:col>
      <xdr:colOff>452464</xdr:colOff>
      <xdr:row>0</xdr:row>
      <xdr:rowOff>0</xdr:rowOff>
    </xdr:from>
    <xdr:to>
      <xdr:col>20</xdr:col>
      <xdr:colOff>268564</xdr:colOff>
      <xdr:row>1</xdr:row>
      <xdr:rowOff>1350</xdr:rowOff>
    </xdr:to>
    <xdr:sp macro="" textlink="">
      <xdr:nvSpPr>
        <xdr:cNvPr id="43" name="TextBox 42">
          <a:hlinkClick xmlns:r="http://schemas.openxmlformats.org/officeDocument/2006/relationships" r:id="rId17"/>
        </xdr:cNvPr>
        <xdr:cNvSpPr txBox="1">
          <a:spLocks/>
        </xdr:cNvSpPr>
      </xdr:nvSpPr>
      <xdr:spPr>
        <a:xfrm>
          <a:off x="78724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20</xdr:col>
      <xdr:colOff>261965</xdr:colOff>
      <xdr:row>0</xdr:row>
      <xdr:rowOff>0</xdr:rowOff>
    </xdr:from>
    <xdr:to>
      <xdr:col>20</xdr:col>
      <xdr:colOff>801965</xdr:colOff>
      <xdr:row>1</xdr:row>
      <xdr:rowOff>1350</xdr:rowOff>
    </xdr:to>
    <xdr:sp macro="" textlink="">
      <xdr:nvSpPr>
        <xdr:cNvPr id="44" name="TextBox 43">
          <a:hlinkClick xmlns:r="http://schemas.openxmlformats.org/officeDocument/2006/relationships" r:id="rId18"/>
        </xdr:cNvPr>
        <xdr:cNvSpPr txBox="1">
          <a:spLocks/>
        </xdr:cNvSpPr>
      </xdr:nvSpPr>
      <xdr:spPr>
        <a:xfrm>
          <a:off x="84058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20</xdr:col>
      <xdr:colOff>795365</xdr:colOff>
      <xdr:row>0</xdr:row>
      <xdr:rowOff>0</xdr:rowOff>
    </xdr:from>
    <xdr:to>
      <xdr:col>20</xdr:col>
      <xdr:colOff>1335365</xdr:colOff>
      <xdr:row>1</xdr:row>
      <xdr:rowOff>1350</xdr:rowOff>
    </xdr:to>
    <xdr:sp macro="" textlink="">
      <xdr:nvSpPr>
        <xdr:cNvPr id="45" name="TextBox 44">
          <a:hlinkClick xmlns:r="http://schemas.openxmlformats.org/officeDocument/2006/relationships" r:id="rId19"/>
        </xdr:cNvPr>
        <xdr:cNvSpPr txBox="1">
          <a:spLocks/>
        </xdr:cNvSpPr>
      </xdr:nvSpPr>
      <xdr:spPr>
        <a:xfrm>
          <a:off x="89392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540586</xdr:colOff>
      <xdr:row>0</xdr:row>
      <xdr:rowOff>0</xdr:rowOff>
    </xdr:from>
    <xdr:to>
      <xdr:col>18</xdr:col>
      <xdr:colOff>523875</xdr:colOff>
      <xdr:row>1</xdr:row>
      <xdr:rowOff>1350</xdr:rowOff>
    </xdr:to>
    <xdr:grpSp>
      <xdr:nvGrpSpPr>
        <xdr:cNvPr id="6" name="Group 5">
          <a:hlinkClick xmlns:r="http://schemas.openxmlformats.org/officeDocument/2006/relationships" r:id="rId1"/>
        </xdr:cNvPr>
        <xdr:cNvGrpSpPr/>
      </xdr:nvGrpSpPr>
      <xdr:grpSpPr>
        <a:xfrm>
          <a:off x="10160836" y="0"/>
          <a:ext cx="592889" cy="630000"/>
          <a:chOff x="9475036" y="0"/>
          <a:chExt cx="592889" cy="630000"/>
        </a:xfrm>
      </xdr:grpSpPr>
      <xdr:sp macro="" textlink="">
        <xdr:nvSpPr>
          <xdr:cNvPr id="9" name="TextBox 8"/>
          <xdr:cNvSpPr txBox="1">
            <a:spLocks/>
          </xdr:cNvSpPr>
        </xdr:nvSpPr>
        <xdr:spPr>
          <a:xfrm>
            <a:off x="9475036" y="0"/>
            <a:ext cx="592889"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1</xdr:col>
      <xdr:colOff>0</xdr:colOff>
      <xdr:row>0</xdr:row>
      <xdr:rowOff>38100</xdr:rowOff>
    </xdr:from>
    <xdr:to>
      <xdr:col>3</xdr:col>
      <xdr:colOff>140211</xdr:colOff>
      <xdr:row>0</xdr:row>
      <xdr:rowOff>578100</xdr:rowOff>
    </xdr:to>
    <xdr:pic>
      <xdr:nvPicPr>
        <xdr:cNvPr id="16" name="Picture 15">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4300" y="38100"/>
          <a:ext cx="1111761" cy="540000"/>
        </a:xfrm>
        <a:prstGeom prst="rect">
          <a:avLst/>
        </a:prstGeom>
      </xdr:spPr>
    </xdr:pic>
    <xdr:clientData/>
  </xdr:twoCellAnchor>
  <xdr:twoCellAnchor editAs="absolute">
    <xdr:from>
      <xdr:col>4</xdr:col>
      <xdr:colOff>117632</xdr:colOff>
      <xdr:row>0</xdr:row>
      <xdr:rowOff>380</xdr:rowOff>
    </xdr:from>
    <xdr:to>
      <xdr:col>6</xdr:col>
      <xdr:colOff>158432</xdr:colOff>
      <xdr:row>1</xdr:row>
      <xdr:rowOff>1730</xdr:rowOff>
    </xdr:to>
    <xdr:sp macro="" textlink="">
      <xdr:nvSpPr>
        <xdr:cNvPr id="17" name="TextBox 16">
          <a:hlinkClick xmlns:r="http://schemas.openxmlformats.org/officeDocument/2006/relationships" r:id="rId5"/>
        </xdr:cNvPr>
        <xdr:cNvSpPr txBox="1">
          <a:spLocks/>
        </xdr:cNvSpPr>
      </xdr:nvSpPr>
      <xdr:spPr>
        <a:xfrm>
          <a:off x="18130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6</xdr:col>
      <xdr:colOff>157190</xdr:colOff>
      <xdr:row>0</xdr:row>
      <xdr:rowOff>0</xdr:rowOff>
    </xdr:from>
    <xdr:to>
      <xdr:col>7</xdr:col>
      <xdr:colOff>87590</xdr:colOff>
      <xdr:row>1</xdr:row>
      <xdr:rowOff>1350</xdr:rowOff>
    </xdr:to>
    <xdr:sp macro="" textlink="">
      <xdr:nvSpPr>
        <xdr:cNvPr id="18" name="TextBox 17">
          <a:hlinkClick xmlns:r="http://schemas.openxmlformats.org/officeDocument/2006/relationships" r:id="rId6"/>
        </xdr:cNvPr>
        <xdr:cNvSpPr txBox="1">
          <a:spLocks/>
        </xdr:cNvSpPr>
      </xdr:nvSpPr>
      <xdr:spPr>
        <a:xfrm>
          <a:off x="30718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16</xdr:col>
      <xdr:colOff>502486</xdr:colOff>
      <xdr:row>0</xdr:row>
      <xdr:rowOff>0</xdr:rowOff>
    </xdr:from>
    <xdr:to>
      <xdr:col>17</xdr:col>
      <xdr:colOff>542925</xdr:colOff>
      <xdr:row>1</xdr:row>
      <xdr:rowOff>1350</xdr:rowOff>
    </xdr:to>
    <xdr:grpSp>
      <xdr:nvGrpSpPr>
        <xdr:cNvPr id="19" name="Group 18">
          <a:hlinkClick xmlns:r="http://schemas.openxmlformats.org/officeDocument/2006/relationships" r:id="rId7"/>
        </xdr:cNvPr>
        <xdr:cNvGrpSpPr/>
      </xdr:nvGrpSpPr>
      <xdr:grpSpPr>
        <a:xfrm>
          <a:off x="9513136" y="0"/>
          <a:ext cx="650039" cy="630000"/>
          <a:chOff x="8551111" y="0"/>
          <a:chExt cx="592889" cy="630000"/>
        </a:xfrm>
      </xdr:grpSpPr>
      <xdr:sp macro="" textlink="">
        <xdr:nvSpPr>
          <xdr:cNvPr id="20" name="TextBox 19"/>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21" name="Picture 2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7</xdr:col>
      <xdr:colOff>80990</xdr:colOff>
      <xdr:row>0</xdr:row>
      <xdr:rowOff>0</xdr:rowOff>
    </xdr:from>
    <xdr:to>
      <xdr:col>8</xdr:col>
      <xdr:colOff>11390</xdr:colOff>
      <xdr:row>1</xdr:row>
      <xdr:rowOff>1350</xdr:rowOff>
    </xdr:to>
    <xdr:sp macro="" textlink="">
      <xdr:nvSpPr>
        <xdr:cNvPr id="22" name="TextBox 21">
          <a:hlinkClick xmlns:r="http://schemas.openxmlformats.org/officeDocument/2006/relationships" r:id="rId9"/>
        </xdr:cNvPr>
        <xdr:cNvSpPr txBox="1">
          <a:spLocks/>
        </xdr:cNvSpPr>
      </xdr:nvSpPr>
      <xdr:spPr>
        <a:xfrm>
          <a:off x="36052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12</xdr:col>
      <xdr:colOff>233390</xdr:colOff>
      <xdr:row>0</xdr:row>
      <xdr:rowOff>0</xdr:rowOff>
    </xdr:from>
    <xdr:to>
      <xdr:col>13</xdr:col>
      <xdr:colOff>163790</xdr:colOff>
      <xdr:row>1</xdr:row>
      <xdr:rowOff>1350</xdr:rowOff>
    </xdr:to>
    <xdr:sp macro="" textlink="">
      <xdr:nvSpPr>
        <xdr:cNvPr id="23" name="TextBox 22">
          <a:hlinkClick xmlns:r="http://schemas.openxmlformats.org/officeDocument/2006/relationships" r:id="rId10"/>
        </xdr:cNvPr>
        <xdr:cNvSpPr txBox="1">
          <a:spLocks/>
        </xdr:cNvSpPr>
      </xdr:nvSpPr>
      <xdr:spPr>
        <a:xfrm>
          <a:off x="68056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8</xdr:col>
      <xdr:colOff>4790</xdr:colOff>
      <xdr:row>0</xdr:row>
      <xdr:rowOff>0</xdr:rowOff>
    </xdr:from>
    <xdr:to>
      <xdr:col>8</xdr:col>
      <xdr:colOff>544790</xdr:colOff>
      <xdr:row>1</xdr:row>
      <xdr:rowOff>1350</xdr:rowOff>
    </xdr:to>
    <xdr:sp macro="" textlink="">
      <xdr:nvSpPr>
        <xdr:cNvPr id="24" name="TextBox 23">
          <a:hlinkClick xmlns:r="http://schemas.openxmlformats.org/officeDocument/2006/relationships" r:id="rId11"/>
        </xdr:cNvPr>
        <xdr:cNvSpPr txBox="1">
          <a:spLocks/>
        </xdr:cNvSpPr>
      </xdr:nvSpPr>
      <xdr:spPr>
        <a:xfrm>
          <a:off x="41386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8</xdr:col>
      <xdr:colOff>538190</xdr:colOff>
      <xdr:row>0</xdr:row>
      <xdr:rowOff>0</xdr:rowOff>
    </xdr:from>
    <xdr:to>
      <xdr:col>9</xdr:col>
      <xdr:colOff>468590</xdr:colOff>
      <xdr:row>1</xdr:row>
      <xdr:rowOff>1350</xdr:rowOff>
    </xdr:to>
    <xdr:sp macro="" textlink="">
      <xdr:nvSpPr>
        <xdr:cNvPr id="25" name="TextBox 24">
          <a:hlinkClick xmlns:r="http://schemas.openxmlformats.org/officeDocument/2006/relationships" r:id="rId12"/>
        </xdr:cNvPr>
        <xdr:cNvSpPr txBox="1">
          <a:spLocks/>
        </xdr:cNvSpPr>
      </xdr:nvSpPr>
      <xdr:spPr>
        <a:xfrm>
          <a:off x="46720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9</xdr:col>
      <xdr:colOff>461990</xdr:colOff>
      <xdr:row>0</xdr:row>
      <xdr:rowOff>0</xdr:rowOff>
    </xdr:from>
    <xdr:to>
      <xdr:col>10</xdr:col>
      <xdr:colOff>392390</xdr:colOff>
      <xdr:row>1</xdr:row>
      <xdr:rowOff>1350</xdr:rowOff>
    </xdr:to>
    <xdr:sp macro="" textlink="">
      <xdr:nvSpPr>
        <xdr:cNvPr id="26" name="TextBox 25">
          <a:hlinkClick xmlns:r="http://schemas.openxmlformats.org/officeDocument/2006/relationships" r:id="rId13"/>
        </xdr:cNvPr>
        <xdr:cNvSpPr txBox="1">
          <a:spLocks/>
        </xdr:cNvSpPr>
      </xdr:nvSpPr>
      <xdr:spPr>
        <a:xfrm>
          <a:off x="52054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10</xdr:col>
      <xdr:colOff>385790</xdr:colOff>
      <xdr:row>0</xdr:row>
      <xdr:rowOff>0</xdr:rowOff>
    </xdr:from>
    <xdr:to>
      <xdr:col>11</xdr:col>
      <xdr:colOff>316190</xdr:colOff>
      <xdr:row>1</xdr:row>
      <xdr:rowOff>1350</xdr:rowOff>
    </xdr:to>
    <xdr:sp macro="" textlink="">
      <xdr:nvSpPr>
        <xdr:cNvPr id="27" name="TextBox 26">
          <a:hlinkClick xmlns:r="http://schemas.openxmlformats.org/officeDocument/2006/relationships" r:id="rId14"/>
        </xdr:cNvPr>
        <xdr:cNvSpPr txBox="1">
          <a:spLocks/>
        </xdr:cNvSpPr>
      </xdr:nvSpPr>
      <xdr:spPr>
        <a:xfrm>
          <a:off x="57388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11</xdr:col>
      <xdr:colOff>309590</xdr:colOff>
      <xdr:row>0</xdr:row>
      <xdr:rowOff>0</xdr:rowOff>
    </xdr:from>
    <xdr:to>
      <xdr:col>12</xdr:col>
      <xdr:colOff>239990</xdr:colOff>
      <xdr:row>1</xdr:row>
      <xdr:rowOff>1350</xdr:rowOff>
    </xdr:to>
    <xdr:sp macro="" textlink="">
      <xdr:nvSpPr>
        <xdr:cNvPr id="28" name="TextBox 27">
          <a:hlinkClick xmlns:r="http://schemas.openxmlformats.org/officeDocument/2006/relationships" r:id="rId15"/>
        </xdr:cNvPr>
        <xdr:cNvSpPr txBox="1">
          <a:spLocks/>
        </xdr:cNvSpPr>
      </xdr:nvSpPr>
      <xdr:spPr>
        <a:xfrm>
          <a:off x="62722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13</xdr:col>
      <xdr:colOff>157190</xdr:colOff>
      <xdr:row>0</xdr:row>
      <xdr:rowOff>0</xdr:rowOff>
    </xdr:from>
    <xdr:to>
      <xdr:col>14</xdr:col>
      <xdr:colOff>87590</xdr:colOff>
      <xdr:row>1</xdr:row>
      <xdr:rowOff>1350</xdr:rowOff>
    </xdr:to>
    <xdr:sp macro="" textlink="">
      <xdr:nvSpPr>
        <xdr:cNvPr id="29" name="TextBox 28">
          <a:hlinkClick xmlns:r="http://schemas.openxmlformats.org/officeDocument/2006/relationships" r:id="rId16"/>
        </xdr:cNvPr>
        <xdr:cNvSpPr txBox="1">
          <a:spLocks/>
        </xdr:cNvSpPr>
      </xdr:nvSpPr>
      <xdr:spPr>
        <a:xfrm>
          <a:off x="73390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14</xdr:col>
      <xdr:colOff>80989</xdr:colOff>
      <xdr:row>0</xdr:row>
      <xdr:rowOff>0</xdr:rowOff>
    </xdr:from>
    <xdr:to>
      <xdr:col>15</xdr:col>
      <xdr:colOff>11389</xdr:colOff>
      <xdr:row>1</xdr:row>
      <xdr:rowOff>1350</xdr:rowOff>
    </xdr:to>
    <xdr:sp macro="" textlink="">
      <xdr:nvSpPr>
        <xdr:cNvPr id="30" name="TextBox 29">
          <a:hlinkClick xmlns:r="http://schemas.openxmlformats.org/officeDocument/2006/relationships" r:id="rId17"/>
        </xdr:cNvPr>
        <xdr:cNvSpPr txBox="1">
          <a:spLocks/>
        </xdr:cNvSpPr>
      </xdr:nvSpPr>
      <xdr:spPr>
        <a:xfrm>
          <a:off x="78724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15</xdr:col>
      <xdr:colOff>4790</xdr:colOff>
      <xdr:row>0</xdr:row>
      <xdr:rowOff>0</xdr:rowOff>
    </xdr:from>
    <xdr:to>
      <xdr:col>15</xdr:col>
      <xdr:colOff>544790</xdr:colOff>
      <xdr:row>1</xdr:row>
      <xdr:rowOff>1350</xdr:rowOff>
    </xdr:to>
    <xdr:sp macro="" textlink="">
      <xdr:nvSpPr>
        <xdr:cNvPr id="31" name="TextBox 30">
          <a:hlinkClick xmlns:r="http://schemas.openxmlformats.org/officeDocument/2006/relationships" r:id="rId18"/>
        </xdr:cNvPr>
        <xdr:cNvSpPr txBox="1">
          <a:spLocks/>
        </xdr:cNvSpPr>
      </xdr:nvSpPr>
      <xdr:spPr>
        <a:xfrm>
          <a:off x="84058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15</xdr:col>
      <xdr:colOff>538190</xdr:colOff>
      <xdr:row>0</xdr:row>
      <xdr:rowOff>0</xdr:rowOff>
    </xdr:from>
    <xdr:to>
      <xdr:col>16</xdr:col>
      <xdr:colOff>468590</xdr:colOff>
      <xdr:row>1</xdr:row>
      <xdr:rowOff>1350</xdr:rowOff>
    </xdr:to>
    <xdr:sp macro="" textlink="">
      <xdr:nvSpPr>
        <xdr:cNvPr id="32" name="TextBox 31">
          <a:hlinkClick xmlns:r="http://schemas.openxmlformats.org/officeDocument/2006/relationships" r:id="rId19"/>
        </xdr:cNvPr>
        <xdr:cNvSpPr txBox="1">
          <a:spLocks/>
        </xdr:cNvSpPr>
      </xdr:nvSpPr>
      <xdr:spPr>
        <a:xfrm>
          <a:off x="89392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twoCellAnchor editAs="oneCell">
    <xdr:from>
      <xdr:col>4</xdr:col>
      <xdr:colOff>314325</xdr:colOff>
      <xdr:row>7</xdr:row>
      <xdr:rowOff>76200</xdr:rowOff>
    </xdr:from>
    <xdr:to>
      <xdr:col>7</xdr:col>
      <xdr:colOff>286001</xdr:colOff>
      <xdr:row>10</xdr:row>
      <xdr:rowOff>123911</xdr:rowOff>
    </xdr:to>
    <xdr:pic>
      <xdr:nvPicPr>
        <xdr:cNvPr id="2" name="Picture 1"/>
        <xdr:cNvPicPr>
          <a:picLocks noChangeAspect="1"/>
        </xdr:cNvPicPr>
      </xdr:nvPicPr>
      <xdr:blipFill>
        <a:blip xmlns:r="http://schemas.openxmlformats.org/officeDocument/2006/relationships" r:embed="rId20"/>
        <a:stretch>
          <a:fillRect/>
        </a:stretch>
      </xdr:blipFill>
      <xdr:spPr>
        <a:xfrm>
          <a:off x="2009775" y="1438275"/>
          <a:ext cx="1800476" cy="619211"/>
        </a:xfrm>
        <a:prstGeom prst="rect">
          <a:avLst/>
        </a:prstGeom>
      </xdr:spPr>
    </xdr:pic>
    <xdr:clientData/>
  </xdr:twoCellAnchor>
  <xdr:twoCellAnchor>
    <xdr:from>
      <xdr:col>5</xdr:col>
      <xdr:colOff>190500</xdr:colOff>
      <xdr:row>7</xdr:row>
      <xdr:rowOff>104775</xdr:rowOff>
    </xdr:from>
    <xdr:to>
      <xdr:col>6</xdr:col>
      <xdr:colOff>238125</xdr:colOff>
      <xdr:row>10</xdr:row>
      <xdr:rowOff>85725</xdr:rowOff>
    </xdr:to>
    <xdr:sp macro="" textlink="">
      <xdr:nvSpPr>
        <xdr:cNvPr id="3" name="Oval 2"/>
        <xdr:cNvSpPr/>
      </xdr:nvSpPr>
      <xdr:spPr>
        <a:xfrm>
          <a:off x="2495550" y="1466850"/>
          <a:ext cx="657225" cy="5524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228600</xdr:colOff>
      <xdr:row>7</xdr:row>
      <xdr:rowOff>38100</xdr:rowOff>
    </xdr:from>
    <xdr:to>
      <xdr:col>5</xdr:col>
      <xdr:colOff>133350</xdr:colOff>
      <xdr:row>8</xdr:row>
      <xdr:rowOff>95250</xdr:rowOff>
    </xdr:to>
    <xdr:cxnSp macro="">
      <xdr:nvCxnSpPr>
        <xdr:cNvPr id="34" name="Straight Arrow Connector 33"/>
        <xdr:cNvCxnSpPr/>
      </xdr:nvCxnSpPr>
      <xdr:spPr>
        <a:xfrm>
          <a:off x="1924050" y="1400175"/>
          <a:ext cx="514350" cy="247650"/>
        </a:xfrm>
        <a:prstGeom prst="straightConnector1">
          <a:avLst/>
        </a:prstGeom>
        <a:ln w="381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12</xdr:row>
      <xdr:rowOff>114300</xdr:rowOff>
    </xdr:from>
    <xdr:to>
      <xdr:col>8</xdr:col>
      <xdr:colOff>533900</xdr:colOff>
      <xdr:row>15</xdr:row>
      <xdr:rowOff>95327</xdr:rowOff>
    </xdr:to>
    <xdr:pic>
      <xdr:nvPicPr>
        <xdr:cNvPr id="39" name="Picture 38"/>
        <xdr:cNvPicPr>
          <a:picLocks noChangeAspect="1"/>
        </xdr:cNvPicPr>
      </xdr:nvPicPr>
      <xdr:blipFill>
        <a:blip xmlns:r="http://schemas.openxmlformats.org/officeDocument/2006/relationships" r:embed="rId21"/>
        <a:stretch>
          <a:fillRect/>
        </a:stretch>
      </xdr:blipFill>
      <xdr:spPr>
        <a:xfrm>
          <a:off x="1085850" y="2476500"/>
          <a:ext cx="3581900" cy="552527"/>
        </a:xfrm>
        <a:prstGeom prst="rect">
          <a:avLst/>
        </a:prstGeom>
        <a:ln w="19050">
          <a:solidFill>
            <a:schemeClr val="accent1"/>
          </a:solidFill>
        </a:ln>
      </xdr:spPr>
    </xdr:pic>
    <xdr:clientData/>
  </xdr:twoCellAnchor>
  <xdr:twoCellAnchor editAs="oneCell">
    <xdr:from>
      <xdr:col>3</xdr:col>
      <xdr:colOff>0</xdr:colOff>
      <xdr:row>17</xdr:row>
      <xdr:rowOff>123825</xdr:rowOff>
    </xdr:from>
    <xdr:to>
      <xdr:col>7</xdr:col>
      <xdr:colOff>448078</xdr:colOff>
      <xdr:row>37</xdr:row>
      <xdr:rowOff>29093</xdr:rowOff>
    </xdr:to>
    <xdr:pic>
      <xdr:nvPicPr>
        <xdr:cNvPr id="40" name="Picture 39"/>
        <xdr:cNvPicPr>
          <a:picLocks noChangeAspect="1"/>
        </xdr:cNvPicPr>
      </xdr:nvPicPr>
      <xdr:blipFill>
        <a:blip xmlns:r="http://schemas.openxmlformats.org/officeDocument/2006/relationships" r:embed="rId22"/>
        <a:stretch>
          <a:fillRect/>
        </a:stretch>
      </xdr:blipFill>
      <xdr:spPr>
        <a:xfrm>
          <a:off x="1085850" y="3486150"/>
          <a:ext cx="2886478" cy="3715268"/>
        </a:xfrm>
        <a:prstGeom prst="rect">
          <a:avLst/>
        </a:prstGeom>
        <a:ln w="19050">
          <a:solidFill>
            <a:schemeClr val="accent1"/>
          </a:solidFill>
        </a:ln>
      </xdr:spPr>
    </xdr:pic>
    <xdr:clientData/>
  </xdr:twoCellAnchor>
  <xdr:twoCellAnchor editAs="oneCell">
    <xdr:from>
      <xdr:col>3</xdr:col>
      <xdr:colOff>0</xdr:colOff>
      <xdr:row>39</xdr:row>
      <xdr:rowOff>57150</xdr:rowOff>
    </xdr:from>
    <xdr:to>
      <xdr:col>12</xdr:col>
      <xdr:colOff>352425</xdr:colOff>
      <xdr:row>41</xdr:row>
      <xdr:rowOff>150151</xdr:rowOff>
    </xdr:to>
    <xdr:pic>
      <xdr:nvPicPr>
        <xdr:cNvPr id="41" name="Picture 40"/>
        <xdr:cNvPicPr>
          <a:picLocks noChangeAspect="1"/>
        </xdr:cNvPicPr>
      </xdr:nvPicPr>
      <xdr:blipFill>
        <a:blip xmlns:r="http://schemas.openxmlformats.org/officeDocument/2006/relationships" r:embed="rId23"/>
        <a:stretch>
          <a:fillRect/>
        </a:stretch>
      </xdr:blipFill>
      <xdr:spPr>
        <a:xfrm>
          <a:off x="1085850" y="7658100"/>
          <a:ext cx="5838825" cy="474001"/>
        </a:xfrm>
        <a:prstGeom prst="rect">
          <a:avLst/>
        </a:prstGeom>
      </xdr:spPr>
    </xdr:pic>
    <xdr:clientData/>
  </xdr:twoCellAnchor>
  <xdr:twoCellAnchor>
    <xdr:from>
      <xdr:col>13</xdr:col>
      <xdr:colOff>95250</xdr:colOff>
      <xdr:row>6</xdr:row>
      <xdr:rowOff>133351</xdr:rowOff>
    </xdr:from>
    <xdr:to>
      <xdr:col>17</xdr:col>
      <xdr:colOff>32850</xdr:colOff>
      <xdr:row>8</xdr:row>
      <xdr:rowOff>64726</xdr:rowOff>
    </xdr:to>
    <xdr:grpSp>
      <xdr:nvGrpSpPr>
        <xdr:cNvPr id="35" name="Group 34"/>
        <xdr:cNvGrpSpPr/>
      </xdr:nvGrpSpPr>
      <xdr:grpSpPr>
        <a:xfrm>
          <a:off x="7277100" y="1257301"/>
          <a:ext cx="2376000" cy="360000"/>
          <a:chOff x="5667376" y="638176"/>
          <a:chExt cx="2376000" cy="360000"/>
        </a:xfrm>
      </xdr:grpSpPr>
      <xdr:sp macro="" textlink="">
        <xdr:nvSpPr>
          <xdr:cNvPr id="51" name="Rectangle 50"/>
          <xdr:cNvSpPr/>
        </xdr:nvSpPr>
        <xdr:spPr>
          <a:xfrm>
            <a:off x="5667376" y="638176"/>
            <a:ext cx="2376000" cy="360000"/>
          </a:xfrm>
          <a:prstGeom prst="rect">
            <a:avLst/>
          </a:prstGeom>
          <a:solidFill>
            <a:srgbClr val="D5FFE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chemeClr val="tx1">
                    <a:lumMod val="65000"/>
                    <a:lumOff val="35000"/>
                  </a:schemeClr>
                </a:solidFill>
              </a:rPr>
              <a:t>  Follow us:</a:t>
            </a:r>
          </a:p>
        </xdr:txBody>
      </xdr:sp>
      <xdr:pic>
        <xdr:nvPicPr>
          <xdr:cNvPr id="52" name="Picture 51">
            <a:hlinkClick xmlns:r="http://schemas.openxmlformats.org/officeDocument/2006/relationships" r:id="rId24" tooltip="Connect with us..."/>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7486650" y="704850"/>
            <a:ext cx="216000" cy="216000"/>
          </a:xfrm>
          <a:prstGeom prst="rect">
            <a:avLst/>
          </a:prstGeom>
        </xdr:spPr>
      </xdr:pic>
      <xdr:pic>
        <xdr:nvPicPr>
          <xdr:cNvPr id="53" name="Picture 52">
            <a:hlinkClick xmlns:r="http://schemas.openxmlformats.org/officeDocument/2006/relationships" r:id="rId26" tooltip="Favourite our pins..."/>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7227075" y="704850"/>
            <a:ext cx="216000" cy="216000"/>
          </a:xfrm>
          <a:prstGeom prst="rect">
            <a:avLst/>
          </a:prstGeom>
        </xdr:spPr>
      </xdr:pic>
      <xdr:pic>
        <xdr:nvPicPr>
          <xdr:cNvPr id="54" name="Picture 53">
            <a:hlinkClick xmlns:r="http://schemas.openxmlformats.org/officeDocument/2006/relationships" r:id="rId28" tooltip="Tweet our templates..."/>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967500" y="704850"/>
            <a:ext cx="216000" cy="216000"/>
          </a:xfrm>
          <a:prstGeom prst="rect">
            <a:avLst/>
          </a:prstGeom>
        </xdr:spPr>
      </xdr:pic>
      <xdr:pic>
        <xdr:nvPicPr>
          <xdr:cNvPr id="55" name="Picture 54">
            <a:hlinkClick xmlns:r="http://schemas.openxmlformats.org/officeDocument/2006/relationships" r:id="rId30" tooltip="Like and follow us..."/>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707925" y="704850"/>
            <a:ext cx="216000" cy="216000"/>
          </a:xfrm>
          <a:prstGeom prst="rect">
            <a:avLst/>
          </a:prstGeom>
        </xdr:spPr>
      </xdr:pic>
    </xdr:grpSp>
    <xdr:clientData/>
  </xdr:twoCellAnchor>
  <xdr:twoCellAnchor>
    <xdr:from>
      <xdr:col>13</xdr:col>
      <xdr:colOff>95250</xdr:colOff>
      <xdr:row>8</xdr:row>
      <xdr:rowOff>123825</xdr:rowOff>
    </xdr:from>
    <xdr:to>
      <xdr:col>17</xdr:col>
      <xdr:colOff>32850</xdr:colOff>
      <xdr:row>12</xdr:row>
      <xdr:rowOff>34200</xdr:rowOff>
    </xdr:to>
    <xdr:sp macro="" textlink="">
      <xdr:nvSpPr>
        <xdr:cNvPr id="36" name="Rectangle 35"/>
        <xdr:cNvSpPr/>
      </xdr:nvSpPr>
      <xdr:spPr>
        <a:xfrm>
          <a:off x="7277100" y="1676400"/>
          <a:ext cx="2376000" cy="720000"/>
        </a:xfrm>
        <a:prstGeom prst="rect">
          <a:avLst/>
        </a:prstGeom>
        <a:solidFill>
          <a:srgbClr val="FFE8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700" b="1">
              <a:solidFill>
                <a:srgbClr val="7D0000"/>
              </a:solidFill>
            </a:rPr>
            <a:t>Disclaimer:</a:t>
          </a:r>
          <a:r>
            <a:rPr lang="en-AU" sz="700" b="0">
              <a:solidFill>
                <a:schemeClr val="tx1">
                  <a:lumMod val="65000"/>
                  <a:lumOff val="35000"/>
                </a:schemeClr>
              </a:solidFill>
            </a:rPr>
            <a:t> This template is for educational purposes</a:t>
          </a:r>
          <a:r>
            <a:rPr lang="en-AU" sz="700" b="0" baseline="0">
              <a:solidFill>
                <a:schemeClr val="tx1">
                  <a:lumMod val="65000"/>
                  <a:lumOff val="35000"/>
                </a:schemeClr>
              </a:solidFill>
            </a:rPr>
            <a:t> only. Use this template at your own risk. ExcelSuperSite do not guarantee the results from using this template. While all care is made to eliminate errors, ExcelSuperSite does not guarantee that this template is completely error free.</a:t>
          </a:r>
          <a:endParaRPr lang="en-AU" sz="700" b="1">
            <a:solidFill>
              <a:schemeClr val="tx1">
                <a:lumMod val="65000"/>
                <a:lumOff val="35000"/>
              </a:schemeClr>
            </a:solidFill>
          </a:endParaRPr>
        </a:p>
      </xdr:txBody>
    </xdr:sp>
    <xdr:clientData/>
  </xdr:twoCellAnchor>
  <xdr:twoCellAnchor>
    <xdr:from>
      <xdr:col>13</xdr:col>
      <xdr:colOff>95250</xdr:colOff>
      <xdr:row>12</xdr:row>
      <xdr:rowOff>95251</xdr:rowOff>
    </xdr:from>
    <xdr:to>
      <xdr:col>17</xdr:col>
      <xdr:colOff>32850</xdr:colOff>
      <xdr:row>13</xdr:row>
      <xdr:rowOff>156751</xdr:rowOff>
    </xdr:to>
    <xdr:sp macro="" textlink="">
      <xdr:nvSpPr>
        <xdr:cNvPr id="37" name="Rectangle 36">
          <a:hlinkClick xmlns:r="http://schemas.openxmlformats.org/officeDocument/2006/relationships" r:id="rId32" tooltip="Click here to read our End User Licence Agreement"/>
        </xdr:cNvPr>
        <xdr:cNvSpPr/>
      </xdr:nvSpPr>
      <xdr:spPr>
        <a:xfrm>
          <a:off x="7277100" y="2457451"/>
          <a:ext cx="2376000" cy="252000"/>
        </a:xfrm>
        <a:prstGeom prst="rect">
          <a:avLst/>
        </a:prstGeom>
        <a:solidFill>
          <a:srgbClr val="E1EBF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0">
              <a:solidFill>
                <a:schemeClr val="tx1">
                  <a:lumMod val="65000"/>
                  <a:lumOff val="35000"/>
                </a:schemeClr>
              </a:solidFill>
            </a:rPr>
            <a:t>End User Licence Agreement - Click here</a:t>
          </a:r>
        </a:p>
      </xdr:txBody>
    </xdr:sp>
    <xdr:clientData/>
  </xdr:twoCellAnchor>
  <xdr:twoCellAnchor>
    <xdr:from>
      <xdr:col>13</xdr:col>
      <xdr:colOff>95250</xdr:colOff>
      <xdr:row>14</xdr:row>
      <xdr:rowOff>19051</xdr:rowOff>
    </xdr:from>
    <xdr:to>
      <xdr:col>17</xdr:col>
      <xdr:colOff>32850</xdr:colOff>
      <xdr:row>15</xdr:row>
      <xdr:rowOff>80551</xdr:rowOff>
    </xdr:to>
    <xdr:grpSp>
      <xdr:nvGrpSpPr>
        <xdr:cNvPr id="38" name="Group 37"/>
        <xdr:cNvGrpSpPr/>
      </xdr:nvGrpSpPr>
      <xdr:grpSpPr>
        <a:xfrm>
          <a:off x="7277100" y="2762251"/>
          <a:ext cx="2376000" cy="252000"/>
          <a:chOff x="5667376" y="1838326"/>
          <a:chExt cx="2376000" cy="252000"/>
        </a:xfrm>
      </xdr:grpSpPr>
      <xdr:sp macro="" textlink="">
        <xdr:nvSpPr>
          <xdr:cNvPr id="45" name="Rectangle 44">
            <a:hlinkClick xmlns:r="http://schemas.openxmlformats.org/officeDocument/2006/relationships" r:id="rId33" tooltip="Leave a review and let us know what you think."/>
          </xdr:cNvPr>
          <xdr:cNvSpPr/>
        </xdr:nvSpPr>
        <xdr:spPr>
          <a:xfrm>
            <a:off x="5667376" y="1838326"/>
            <a:ext cx="2376000" cy="252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AU" sz="1000" b="1">
                <a:solidFill>
                  <a:schemeClr val="bg1"/>
                </a:solidFill>
              </a:rPr>
              <a:t>Let</a:t>
            </a:r>
            <a:r>
              <a:rPr lang="en-AU" sz="1000" b="1" baseline="0">
                <a:solidFill>
                  <a:schemeClr val="bg1"/>
                </a:solidFill>
              </a:rPr>
              <a:t> us know what you think </a:t>
            </a:r>
            <a:endParaRPr lang="en-AU" sz="1000" b="1">
              <a:solidFill>
                <a:schemeClr val="bg1"/>
              </a:solidFill>
            </a:endParaRPr>
          </a:p>
        </xdr:txBody>
      </xdr:sp>
      <xdr:pic>
        <xdr:nvPicPr>
          <xdr:cNvPr id="46" name="Picture 45"/>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5705475" y="1876425"/>
            <a:ext cx="180000" cy="168000"/>
          </a:xfrm>
          <a:prstGeom prst="rect">
            <a:avLst/>
          </a:prstGeom>
        </xdr:spPr>
      </xdr:pic>
      <xdr:pic>
        <xdr:nvPicPr>
          <xdr:cNvPr id="47" name="Picture 46"/>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5857875" y="1876425"/>
            <a:ext cx="180000" cy="168000"/>
          </a:xfrm>
          <a:prstGeom prst="rect">
            <a:avLst/>
          </a:prstGeom>
        </xdr:spPr>
      </xdr:pic>
      <xdr:pic>
        <xdr:nvPicPr>
          <xdr:cNvPr id="48" name="Picture 47"/>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10275" y="1876425"/>
            <a:ext cx="180000" cy="168000"/>
          </a:xfrm>
          <a:prstGeom prst="rect">
            <a:avLst/>
          </a:prstGeom>
        </xdr:spPr>
      </xdr:pic>
      <xdr:pic>
        <xdr:nvPicPr>
          <xdr:cNvPr id="49" name="Picture 48"/>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162675" y="1876425"/>
            <a:ext cx="180000" cy="168000"/>
          </a:xfrm>
          <a:prstGeom prst="rect">
            <a:avLst/>
          </a:prstGeom>
        </xdr:spPr>
      </xdr:pic>
      <xdr:pic>
        <xdr:nvPicPr>
          <xdr:cNvPr id="50" name="Picture 49"/>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315075" y="1876425"/>
            <a:ext cx="180000" cy="168000"/>
          </a:xfrm>
          <a:prstGeom prst="rect">
            <a:avLst/>
          </a:prstGeom>
        </xdr:spPr>
      </xdr:pic>
    </xdr:grpSp>
    <xdr:clientData/>
  </xdr:twoCellAnchor>
  <xdr:twoCellAnchor>
    <xdr:from>
      <xdr:col>13</xdr:col>
      <xdr:colOff>95250</xdr:colOff>
      <xdr:row>2</xdr:row>
      <xdr:rowOff>9525</xdr:rowOff>
    </xdr:from>
    <xdr:to>
      <xdr:col>17</xdr:col>
      <xdr:colOff>32850</xdr:colOff>
      <xdr:row>6</xdr:row>
      <xdr:rowOff>75375</xdr:rowOff>
    </xdr:to>
    <xdr:grpSp>
      <xdr:nvGrpSpPr>
        <xdr:cNvPr id="4" name="Group 3"/>
        <xdr:cNvGrpSpPr/>
      </xdr:nvGrpSpPr>
      <xdr:grpSpPr>
        <a:xfrm>
          <a:off x="7277100" y="695325"/>
          <a:ext cx="2376000" cy="504000"/>
          <a:chOff x="7277100" y="695325"/>
          <a:chExt cx="2376000" cy="504000"/>
        </a:xfrm>
      </xdr:grpSpPr>
      <xdr:sp macro="" textlink="[1]Settings!K2">
        <xdr:nvSpPr>
          <xdr:cNvPr id="43" name="Rectangle 42">
            <a:hlinkClick xmlns:r="http://schemas.openxmlformats.org/officeDocument/2006/relationships" r:id="rId35"/>
          </xdr:cNvPr>
          <xdr:cNvSpPr/>
        </xdr:nvSpPr>
        <xdr:spPr>
          <a:xfrm>
            <a:off x="7277100" y="695325"/>
            <a:ext cx="2376000" cy="504000"/>
          </a:xfrm>
          <a:prstGeom prst="rect">
            <a:avLst/>
          </a:prstGeom>
          <a:solidFill>
            <a:srgbClr val="375F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lstStyle/>
          <a:p>
            <a:pPr algn="ctr"/>
            <a:fld id="{C490DE77-1A18-42CD-A690-95215111D4C0}" type="TxLink">
              <a:rPr lang="en-US" sz="1000" b="1" i="0" u="none" strike="noStrike">
                <a:solidFill>
                  <a:schemeClr val="bg1"/>
                </a:solidFill>
                <a:latin typeface="Calibri"/>
              </a:rPr>
              <a:pPr algn="ctr"/>
              <a:t>©2016 ExcelSuperSite. All rights reserved</a:t>
            </a:fld>
            <a:endParaRPr lang="en-AU" sz="900" b="1">
              <a:solidFill>
                <a:schemeClr val="bg1"/>
              </a:solidFill>
            </a:endParaRPr>
          </a:p>
        </xdr:txBody>
      </xdr:sp>
      <xdr:pic>
        <xdr:nvPicPr>
          <xdr:cNvPr id="44" name="Picture 4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6149" y="704853"/>
            <a:ext cx="972000" cy="47210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26236</xdr:colOff>
      <xdr:row>0</xdr:row>
      <xdr:rowOff>0</xdr:rowOff>
    </xdr:from>
    <xdr:to>
      <xdr:col>15</xdr:col>
      <xdr:colOff>47625</xdr:colOff>
      <xdr:row>1</xdr:row>
      <xdr:rowOff>1350</xdr:rowOff>
    </xdr:to>
    <xdr:grpSp>
      <xdr:nvGrpSpPr>
        <xdr:cNvPr id="2" name="Group 1">
          <a:hlinkClick xmlns:r="http://schemas.openxmlformats.org/officeDocument/2006/relationships" r:id="rId1"/>
        </xdr:cNvPr>
        <xdr:cNvGrpSpPr/>
      </xdr:nvGrpSpPr>
      <xdr:grpSpPr>
        <a:xfrm>
          <a:off x="10046536" y="0"/>
          <a:ext cx="592889" cy="630000"/>
          <a:chOff x="9475036" y="0"/>
          <a:chExt cx="592889" cy="630000"/>
        </a:xfrm>
      </xdr:grpSpPr>
      <xdr:sp macro="" textlink="">
        <xdr:nvSpPr>
          <xdr:cNvPr id="3" name="TextBox 2"/>
          <xdr:cNvSpPr txBox="1">
            <a:spLocks/>
          </xdr:cNvSpPr>
        </xdr:nvSpPr>
        <xdr:spPr>
          <a:xfrm>
            <a:off x="9475036"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4500" y="185700"/>
            <a:ext cx="288000" cy="288000"/>
          </a:xfrm>
          <a:prstGeom prst="rect">
            <a:avLst/>
          </a:prstGeom>
        </xdr:spPr>
      </xdr:pic>
    </xdr:grpSp>
    <xdr:clientData/>
  </xdr:twoCellAnchor>
  <xdr:twoCellAnchor editAs="absolute">
    <xdr:from>
      <xdr:col>0</xdr:col>
      <xdr:colOff>0</xdr:colOff>
      <xdr:row>0</xdr:row>
      <xdr:rowOff>38100</xdr:rowOff>
    </xdr:from>
    <xdr:to>
      <xdr:col>1</xdr:col>
      <xdr:colOff>44961</xdr:colOff>
      <xdr:row>0</xdr:row>
      <xdr:rowOff>578100</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8100"/>
          <a:ext cx="1111761" cy="540000"/>
        </a:xfrm>
        <a:prstGeom prst="rect">
          <a:avLst/>
        </a:prstGeom>
      </xdr:spPr>
    </xdr:pic>
    <xdr:clientData/>
  </xdr:twoCellAnchor>
  <xdr:twoCellAnchor editAs="absolute">
    <xdr:from>
      <xdr:col>1</xdr:col>
      <xdr:colOff>631982</xdr:colOff>
      <xdr:row>0</xdr:row>
      <xdr:rowOff>380</xdr:rowOff>
    </xdr:from>
    <xdr:to>
      <xdr:col>2</xdr:col>
      <xdr:colOff>825182</xdr:colOff>
      <xdr:row>1</xdr:row>
      <xdr:rowOff>1730</xdr:rowOff>
    </xdr:to>
    <xdr:sp macro="" textlink="">
      <xdr:nvSpPr>
        <xdr:cNvPr id="11" name="TextBox 10">
          <a:hlinkClick xmlns:r="http://schemas.openxmlformats.org/officeDocument/2006/relationships" r:id="rId5"/>
        </xdr:cNvPr>
        <xdr:cNvSpPr txBox="1">
          <a:spLocks/>
        </xdr:cNvSpPr>
      </xdr:nvSpPr>
      <xdr:spPr>
        <a:xfrm>
          <a:off x="1698782" y="380"/>
          <a:ext cx="126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Yearly Calendar</a:t>
          </a:r>
        </a:p>
      </xdr:txBody>
    </xdr:sp>
    <xdr:clientData/>
  </xdr:twoCellAnchor>
  <xdr:twoCellAnchor editAs="absolute">
    <xdr:from>
      <xdr:col>2</xdr:col>
      <xdr:colOff>823940</xdr:colOff>
      <xdr:row>0</xdr:row>
      <xdr:rowOff>0</xdr:rowOff>
    </xdr:from>
    <xdr:to>
      <xdr:col>3</xdr:col>
      <xdr:colOff>297140</xdr:colOff>
      <xdr:row>1</xdr:row>
      <xdr:rowOff>1350</xdr:rowOff>
    </xdr:to>
    <xdr:sp macro="" textlink="">
      <xdr:nvSpPr>
        <xdr:cNvPr id="12" name="TextBox 11">
          <a:hlinkClick xmlns:r="http://schemas.openxmlformats.org/officeDocument/2006/relationships" r:id="rId6"/>
        </xdr:cNvPr>
        <xdr:cNvSpPr txBox="1">
          <a:spLocks/>
        </xdr:cNvSpPr>
      </xdr:nvSpPr>
      <xdr:spPr>
        <a:xfrm>
          <a:off x="2957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Jan</a:t>
          </a:r>
        </a:p>
      </xdr:txBody>
    </xdr:sp>
    <xdr:clientData/>
  </xdr:twoCellAnchor>
  <xdr:twoCellAnchor>
    <xdr:from>
      <xdr:col>8</xdr:col>
      <xdr:colOff>1845511</xdr:colOff>
      <xdr:row>0</xdr:row>
      <xdr:rowOff>0</xdr:rowOff>
    </xdr:from>
    <xdr:to>
      <xdr:col>10</xdr:col>
      <xdr:colOff>28575</xdr:colOff>
      <xdr:row>1</xdr:row>
      <xdr:rowOff>1350</xdr:rowOff>
    </xdr:to>
    <xdr:grpSp>
      <xdr:nvGrpSpPr>
        <xdr:cNvPr id="13" name="Group 12">
          <a:hlinkClick xmlns:r="http://schemas.openxmlformats.org/officeDocument/2006/relationships" r:id="rId7"/>
        </xdr:cNvPr>
        <xdr:cNvGrpSpPr/>
      </xdr:nvGrpSpPr>
      <xdr:grpSpPr>
        <a:xfrm>
          <a:off x="9398836" y="0"/>
          <a:ext cx="650039" cy="630000"/>
          <a:chOff x="8551111" y="0"/>
          <a:chExt cx="592889" cy="630000"/>
        </a:xfrm>
      </xdr:grpSpPr>
      <xdr:sp macro="" textlink="">
        <xdr:nvSpPr>
          <xdr:cNvPr id="14" name="TextBox 13"/>
          <xdr:cNvSpPr txBox="1">
            <a:spLocks/>
          </xdr:cNvSpPr>
        </xdr:nvSpPr>
        <xdr:spPr>
          <a:xfrm>
            <a:off x="8551111" y="0"/>
            <a:ext cx="592889"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endParaRPr>
          </a:p>
        </xdr:txBody>
      </xdr:sp>
      <xdr:pic>
        <xdr:nvPicPr>
          <xdr:cNvPr id="15" name="Picture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696325" y="152399"/>
            <a:ext cx="324000" cy="324000"/>
          </a:xfrm>
          <a:prstGeom prst="rect">
            <a:avLst/>
          </a:prstGeom>
        </xdr:spPr>
      </xdr:pic>
    </xdr:grpSp>
    <xdr:clientData/>
  </xdr:twoCellAnchor>
  <xdr:twoCellAnchor editAs="absolute">
    <xdr:from>
      <xdr:col>3</xdr:col>
      <xdr:colOff>290540</xdr:colOff>
      <xdr:row>0</xdr:row>
      <xdr:rowOff>0</xdr:rowOff>
    </xdr:from>
    <xdr:to>
      <xdr:col>3</xdr:col>
      <xdr:colOff>830540</xdr:colOff>
      <xdr:row>1</xdr:row>
      <xdr:rowOff>1350</xdr:rowOff>
    </xdr:to>
    <xdr:sp macro="" textlink="">
      <xdr:nvSpPr>
        <xdr:cNvPr id="16" name="TextBox 15">
          <a:hlinkClick xmlns:r="http://schemas.openxmlformats.org/officeDocument/2006/relationships" r:id="rId9"/>
        </xdr:cNvPr>
        <xdr:cNvSpPr txBox="1">
          <a:spLocks/>
        </xdr:cNvSpPr>
      </xdr:nvSpPr>
      <xdr:spPr>
        <a:xfrm>
          <a:off x="3490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Feb</a:t>
          </a:r>
        </a:p>
      </xdr:txBody>
    </xdr:sp>
    <xdr:clientData/>
  </xdr:twoCellAnchor>
  <xdr:twoCellAnchor editAs="absolute">
    <xdr:from>
      <xdr:col>6</xdr:col>
      <xdr:colOff>290540</xdr:colOff>
      <xdr:row>0</xdr:row>
      <xdr:rowOff>0</xdr:rowOff>
    </xdr:from>
    <xdr:to>
      <xdr:col>6</xdr:col>
      <xdr:colOff>830540</xdr:colOff>
      <xdr:row>1</xdr:row>
      <xdr:rowOff>1350</xdr:rowOff>
    </xdr:to>
    <xdr:sp macro="" textlink="">
      <xdr:nvSpPr>
        <xdr:cNvPr id="17" name="TextBox 16">
          <a:hlinkClick xmlns:r="http://schemas.openxmlformats.org/officeDocument/2006/relationships" r:id="rId10"/>
        </xdr:cNvPr>
        <xdr:cNvSpPr txBox="1">
          <a:spLocks/>
        </xdr:cNvSpPr>
      </xdr:nvSpPr>
      <xdr:spPr>
        <a:xfrm>
          <a:off x="6691340" y="0"/>
          <a:ext cx="540000" cy="630000"/>
        </a:xfrm>
        <a:prstGeom prst="rect">
          <a:avLst/>
        </a:prstGeom>
        <a:solidFill>
          <a:schemeClr val="accent1">
            <a:lumMod val="50000"/>
          </a:schemeClr>
        </a:solid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Aug</a:t>
          </a:r>
        </a:p>
      </xdr:txBody>
    </xdr:sp>
    <xdr:clientData/>
  </xdr:twoCellAnchor>
  <xdr:twoCellAnchor editAs="absolute">
    <xdr:from>
      <xdr:col>3</xdr:col>
      <xdr:colOff>823940</xdr:colOff>
      <xdr:row>0</xdr:row>
      <xdr:rowOff>0</xdr:rowOff>
    </xdr:from>
    <xdr:to>
      <xdr:col>4</xdr:col>
      <xdr:colOff>297140</xdr:colOff>
      <xdr:row>1</xdr:row>
      <xdr:rowOff>1350</xdr:rowOff>
    </xdr:to>
    <xdr:sp macro="" textlink="">
      <xdr:nvSpPr>
        <xdr:cNvPr id="18" name="TextBox 17">
          <a:hlinkClick xmlns:r="http://schemas.openxmlformats.org/officeDocument/2006/relationships" r:id="rId11"/>
        </xdr:cNvPr>
        <xdr:cNvSpPr txBox="1">
          <a:spLocks/>
        </xdr:cNvSpPr>
      </xdr:nvSpPr>
      <xdr:spPr>
        <a:xfrm>
          <a:off x="40243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Mar</a:t>
          </a:r>
        </a:p>
      </xdr:txBody>
    </xdr:sp>
    <xdr:clientData/>
  </xdr:twoCellAnchor>
  <xdr:twoCellAnchor editAs="absolute">
    <xdr:from>
      <xdr:col>4</xdr:col>
      <xdr:colOff>290540</xdr:colOff>
      <xdr:row>0</xdr:row>
      <xdr:rowOff>0</xdr:rowOff>
    </xdr:from>
    <xdr:to>
      <xdr:col>4</xdr:col>
      <xdr:colOff>830540</xdr:colOff>
      <xdr:row>1</xdr:row>
      <xdr:rowOff>1350</xdr:rowOff>
    </xdr:to>
    <xdr:sp macro="" textlink="">
      <xdr:nvSpPr>
        <xdr:cNvPr id="19" name="TextBox 18">
          <a:hlinkClick xmlns:r="http://schemas.openxmlformats.org/officeDocument/2006/relationships" r:id="rId12"/>
        </xdr:cNvPr>
        <xdr:cNvSpPr txBox="1">
          <a:spLocks/>
        </xdr:cNvSpPr>
      </xdr:nvSpPr>
      <xdr:spPr>
        <a:xfrm>
          <a:off x="4557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Apr</a:t>
          </a:r>
        </a:p>
      </xdr:txBody>
    </xdr:sp>
    <xdr:clientData/>
  </xdr:twoCellAnchor>
  <xdr:twoCellAnchor editAs="absolute">
    <xdr:from>
      <xdr:col>4</xdr:col>
      <xdr:colOff>823940</xdr:colOff>
      <xdr:row>0</xdr:row>
      <xdr:rowOff>0</xdr:rowOff>
    </xdr:from>
    <xdr:to>
      <xdr:col>5</xdr:col>
      <xdr:colOff>297140</xdr:colOff>
      <xdr:row>1</xdr:row>
      <xdr:rowOff>1350</xdr:rowOff>
    </xdr:to>
    <xdr:sp macro="" textlink="">
      <xdr:nvSpPr>
        <xdr:cNvPr id="20" name="TextBox 19">
          <a:hlinkClick xmlns:r="http://schemas.openxmlformats.org/officeDocument/2006/relationships" r:id="rId13"/>
        </xdr:cNvPr>
        <xdr:cNvSpPr txBox="1">
          <a:spLocks/>
        </xdr:cNvSpPr>
      </xdr:nvSpPr>
      <xdr:spPr>
        <a:xfrm>
          <a:off x="50911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May</a:t>
          </a:r>
        </a:p>
      </xdr:txBody>
    </xdr:sp>
    <xdr:clientData/>
  </xdr:twoCellAnchor>
  <xdr:twoCellAnchor editAs="absolute">
    <xdr:from>
      <xdr:col>5</xdr:col>
      <xdr:colOff>290540</xdr:colOff>
      <xdr:row>0</xdr:row>
      <xdr:rowOff>0</xdr:rowOff>
    </xdr:from>
    <xdr:to>
      <xdr:col>5</xdr:col>
      <xdr:colOff>830540</xdr:colOff>
      <xdr:row>1</xdr:row>
      <xdr:rowOff>1350</xdr:rowOff>
    </xdr:to>
    <xdr:sp macro="" textlink="">
      <xdr:nvSpPr>
        <xdr:cNvPr id="21" name="TextBox 20">
          <a:hlinkClick xmlns:r="http://schemas.openxmlformats.org/officeDocument/2006/relationships" r:id="rId14"/>
        </xdr:cNvPr>
        <xdr:cNvSpPr txBox="1">
          <a:spLocks/>
        </xdr:cNvSpPr>
      </xdr:nvSpPr>
      <xdr:spPr>
        <a:xfrm>
          <a:off x="5624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Jun</a:t>
          </a:r>
        </a:p>
      </xdr:txBody>
    </xdr:sp>
    <xdr:clientData/>
  </xdr:twoCellAnchor>
  <xdr:twoCellAnchor editAs="absolute">
    <xdr:from>
      <xdr:col>5</xdr:col>
      <xdr:colOff>823940</xdr:colOff>
      <xdr:row>0</xdr:row>
      <xdr:rowOff>0</xdr:rowOff>
    </xdr:from>
    <xdr:to>
      <xdr:col>6</xdr:col>
      <xdr:colOff>297140</xdr:colOff>
      <xdr:row>1</xdr:row>
      <xdr:rowOff>1350</xdr:rowOff>
    </xdr:to>
    <xdr:sp macro="" textlink="">
      <xdr:nvSpPr>
        <xdr:cNvPr id="22" name="TextBox 21">
          <a:hlinkClick xmlns:r="http://schemas.openxmlformats.org/officeDocument/2006/relationships" r:id="rId15"/>
        </xdr:cNvPr>
        <xdr:cNvSpPr txBox="1">
          <a:spLocks/>
        </xdr:cNvSpPr>
      </xdr:nvSpPr>
      <xdr:spPr>
        <a:xfrm>
          <a:off x="6157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Jul</a:t>
          </a:r>
        </a:p>
      </xdr:txBody>
    </xdr:sp>
    <xdr:clientData/>
  </xdr:twoCellAnchor>
  <xdr:twoCellAnchor editAs="absolute">
    <xdr:from>
      <xdr:col>6</xdr:col>
      <xdr:colOff>823940</xdr:colOff>
      <xdr:row>0</xdr:row>
      <xdr:rowOff>0</xdr:rowOff>
    </xdr:from>
    <xdr:to>
      <xdr:col>8</xdr:col>
      <xdr:colOff>211415</xdr:colOff>
      <xdr:row>1</xdr:row>
      <xdr:rowOff>1350</xdr:rowOff>
    </xdr:to>
    <xdr:sp macro="" textlink="">
      <xdr:nvSpPr>
        <xdr:cNvPr id="23" name="TextBox 22">
          <a:hlinkClick xmlns:r="http://schemas.openxmlformats.org/officeDocument/2006/relationships" r:id="rId16"/>
        </xdr:cNvPr>
        <xdr:cNvSpPr txBox="1">
          <a:spLocks/>
        </xdr:cNvSpPr>
      </xdr:nvSpPr>
      <xdr:spPr>
        <a:xfrm>
          <a:off x="72247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Sep</a:t>
          </a:r>
        </a:p>
      </xdr:txBody>
    </xdr:sp>
    <xdr:clientData/>
  </xdr:twoCellAnchor>
  <xdr:twoCellAnchor editAs="absolute">
    <xdr:from>
      <xdr:col>8</xdr:col>
      <xdr:colOff>204814</xdr:colOff>
      <xdr:row>0</xdr:row>
      <xdr:rowOff>0</xdr:rowOff>
    </xdr:from>
    <xdr:to>
      <xdr:col>8</xdr:col>
      <xdr:colOff>744814</xdr:colOff>
      <xdr:row>1</xdr:row>
      <xdr:rowOff>1350</xdr:rowOff>
    </xdr:to>
    <xdr:sp macro="" textlink="">
      <xdr:nvSpPr>
        <xdr:cNvPr id="24" name="TextBox 23">
          <a:hlinkClick xmlns:r="http://schemas.openxmlformats.org/officeDocument/2006/relationships" r:id="rId17"/>
        </xdr:cNvPr>
        <xdr:cNvSpPr txBox="1">
          <a:spLocks/>
        </xdr:cNvSpPr>
      </xdr:nvSpPr>
      <xdr:spPr>
        <a:xfrm>
          <a:off x="7758139"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Oct</a:t>
          </a:r>
        </a:p>
      </xdr:txBody>
    </xdr:sp>
    <xdr:clientData/>
  </xdr:twoCellAnchor>
  <xdr:twoCellAnchor editAs="absolute">
    <xdr:from>
      <xdr:col>8</xdr:col>
      <xdr:colOff>738215</xdr:colOff>
      <xdr:row>0</xdr:row>
      <xdr:rowOff>0</xdr:rowOff>
    </xdr:from>
    <xdr:to>
      <xdr:col>8</xdr:col>
      <xdr:colOff>1278215</xdr:colOff>
      <xdr:row>1</xdr:row>
      <xdr:rowOff>1350</xdr:rowOff>
    </xdr:to>
    <xdr:sp macro="" textlink="">
      <xdr:nvSpPr>
        <xdr:cNvPr id="25" name="TextBox 24">
          <a:hlinkClick xmlns:r="http://schemas.openxmlformats.org/officeDocument/2006/relationships" r:id="rId18"/>
        </xdr:cNvPr>
        <xdr:cNvSpPr txBox="1">
          <a:spLocks/>
        </xdr:cNvSpPr>
      </xdr:nvSpPr>
      <xdr:spPr>
        <a:xfrm>
          <a:off x="82915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Nov</a:t>
          </a:r>
        </a:p>
      </xdr:txBody>
    </xdr:sp>
    <xdr:clientData/>
  </xdr:twoCellAnchor>
  <xdr:twoCellAnchor editAs="absolute">
    <xdr:from>
      <xdr:col>8</xdr:col>
      <xdr:colOff>1271615</xdr:colOff>
      <xdr:row>0</xdr:row>
      <xdr:rowOff>0</xdr:rowOff>
    </xdr:from>
    <xdr:to>
      <xdr:col>8</xdr:col>
      <xdr:colOff>1811615</xdr:colOff>
      <xdr:row>1</xdr:row>
      <xdr:rowOff>1350</xdr:rowOff>
    </xdr:to>
    <xdr:sp macro="" textlink="">
      <xdr:nvSpPr>
        <xdr:cNvPr id="26" name="TextBox 25">
          <a:hlinkClick xmlns:r="http://schemas.openxmlformats.org/officeDocument/2006/relationships" r:id="rId19"/>
        </xdr:cNvPr>
        <xdr:cNvSpPr txBox="1">
          <a:spLocks/>
        </xdr:cNvSpPr>
      </xdr:nvSpPr>
      <xdr:spPr>
        <a:xfrm>
          <a:off x="8824940" y="0"/>
          <a:ext cx="540000" cy="63000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AU" sz="1200" b="0">
              <a:solidFill>
                <a:schemeClr val="bg1"/>
              </a:solidFill>
              <a:latin typeface="Gill Sans MT" panose="020B0502020104020203" pitchFamily="34" charset="0"/>
              <a:ea typeface="Verdana" panose="020B0604030504040204" pitchFamily="34" charset="0"/>
              <a:cs typeface="Verdana" panose="020B0604030504040204" pitchFamily="34" charset="0"/>
            </a:rPr>
            <a:t>Dec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ST00001_Amortisation%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Charts"/>
      <sheetName val="Amortization"/>
      <sheetName val="Settings"/>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39"/>
  <sheetViews>
    <sheetView showGridLines="0" showRowColHeaders="0" tabSelected="1" workbookViewId="0">
      <selection activeCell="A4" sqref="A4"/>
    </sheetView>
  </sheetViews>
  <sheetFormatPr defaultColWidth="9.140625" defaultRowHeight="15" x14ac:dyDescent="0.25"/>
  <cols>
    <col min="1" max="23" width="5.7109375" style="2" customWidth="1"/>
    <col min="24" max="16384" width="9.140625" style="1"/>
  </cols>
  <sheetData>
    <row r="1" spans="1:27" s="67" customFormat="1" ht="50.1" customHeight="1" x14ac:dyDescent="0.25">
      <c r="R1" s="69"/>
    </row>
    <row r="2" spans="1:27" ht="5.0999999999999996" customHeight="1" x14ac:dyDescent="0.25"/>
    <row r="3" spans="1:27" ht="20.100000000000001" customHeight="1" x14ac:dyDescent="0.25">
      <c r="A3" s="1"/>
      <c r="B3" s="1"/>
      <c r="C3" s="1"/>
      <c r="D3" s="1"/>
      <c r="E3" s="1"/>
      <c r="F3" s="1"/>
      <c r="G3" s="1"/>
      <c r="H3" s="1"/>
      <c r="I3" s="3">
        <f>Settings!$D$7</f>
        <v>2016</v>
      </c>
      <c r="J3" s="4"/>
      <c r="K3" s="4"/>
      <c r="L3" s="7"/>
      <c r="M3" s="4"/>
      <c r="N3" s="4"/>
      <c r="O3" s="4"/>
      <c r="P3" s="1"/>
      <c r="Q3" s="1"/>
      <c r="R3" s="1"/>
      <c r="S3" s="1"/>
      <c r="T3" s="1"/>
      <c r="U3" s="1"/>
      <c r="V3" s="1"/>
      <c r="W3" s="1"/>
    </row>
    <row r="4" spans="1:27" ht="8.1" customHeight="1" x14ac:dyDescent="0.25">
      <c r="A4" s="1"/>
      <c r="B4" s="1"/>
      <c r="C4" s="1"/>
      <c r="D4" s="1"/>
      <c r="E4" s="1"/>
      <c r="F4" s="1"/>
      <c r="G4" s="1"/>
      <c r="H4" s="1"/>
      <c r="I4" s="1"/>
      <c r="J4" s="1"/>
      <c r="K4" s="1"/>
      <c r="L4" s="1"/>
      <c r="M4" s="1"/>
      <c r="N4" s="1"/>
      <c r="O4" s="1"/>
      <c r="P4" s="1"/>
      <c r="Q4" s="1"/>
      <c r="R4" s="1"/>
      <c r="S4" s="1"/>
      <c r="T4" s="1"/>
      <c r="U4" s="1"/>
      <c r="V4" s="1"/>
      <c r="W4" s="1"/>
    </row>
    <row r="5" spans="1:27" ht="21" x14ac:dyDescent="0.25">
      <c r="A5" s="8" t="s">
        <v>0</v>
      </c>
      <c r="B5" s="9"/>
      <c r="C5" s="9"/>
      <c r="D5" s="9"/>
      <c r="E5" s="9"/>
      <c r="F5" s="13"/>
      <c r="G5" s="10"/>
      <c r="H5" s="1"/>
      <c r="I5" s="8" t="s">
        <v>6</v>
      </c>
      <c r="J5" s="9"/>
      <c r="K5" s="9"/>
      <c r="L5" s="9"/>
      <c r="M5" s="9"/>
      <c r="N5" s="13"/>
      <c r="O5" s="10"/>
      <c r="P5" s="1"/>
      <c r="Q5" s="8" t="s">
        <v>7</v>
      </c>
      <c r="R5" s="9"/>
      <c r="S5" s="9"/>
      <c r="T5" s="9"/>
      <c r="U5" s="9"/>
      <c r="V5" s="9"/>
      <c r="W5" s="10"/>
      <c r="AA5" s="12" t="str">
        <f>IF(Settings!$R13=1,1,"")</f>
        <v/>
      </c>
    </row>
    <row r="6" spans="1:27" x14ac:dyDescent="0.25">
      <c r="A6" s="6" t="s">
        <v>1</v>
      </c>
      <c r="B6" s="6" t="s">
        <v>2</v>
      </c>
      <c r="C6" s="6" t="s">
        <v>3</v>
      </c>
      <c r="D6" s="6" t="s">
        <v>4</v>
      </c>
      <c r="E6" s="6" t="s">
        <v>3</v>
      </c>
      <c r="F6" s="14" t="s">
        <v>5</v>
      </c>
      <c r="G6" s="6" t="s">
        <v>1</v>
      </c>
      <c r="I6" s="6" t="s">
        <v>1</v>
      </c>
      <c r="J6" s="6" t="s">
        <v>2</v>
      </c>
      <c r="K6" s="6" t="s">
        <v>3</v>
      </c>
      <c r="L6" s="6" t="s">
        <v>4</v>
      </c>
      <c r="M6" s="6" t="s">
        <v>3</v>
      </c>
      <c r="N6" s="14" t="s">
        <v>5</v>
      </c>
      <c r="O6" s="6" t="s">
        <v>1</v>
      </c>
      <c r="Q6" s="6" t="s">
        <v>1</v>
      </c>
      <c r="R6" s="6" t="s">
        <v>2</v>
      </c>
      <c r="S6" s="6" t="s">
        <v>3</v>
      </c>
      <c r="T6" s="6" t="s">
        <v>4</v>
      </c>
      <c r="U6" s="6" t="s">
        <v>3</v>
      </c>
      <c r="V6" s="6" t="s">
        <v>5</v>
      </c>
      <c r="W6" s="6" t="s">
        <v>1</v>
      </c>
      <c r="AA6" s="12" t="str">
        <f>IF(Settings!$R14=1,2,"")</f>
        <v/>
      </c>
    </row>
    <row r="7" spans="1:27" x14ac:dyDescent="0.25">
      <c r="A7" s="5" t="str">
        <f>IF(Settings!$G$10=1,Settings!$C$10,"")</f>
        <v/>
      </c>
      <c r="B7" s="5" t="str">
        <f>IF(A7="",IF(Settings!$G$10=2,Settings!$C$10,""),A7+1)</f>
        <v/>
      </c>
      <c r="C7" s="5" t="str">
        <f>IF(B7="",IF(Settings!$G$10=3,Settings!$C$10,""),B7+1)</f>
        <v/>
      </c>
      <c r="D7" s="5" t="str">
        <f>IF(C7="",IF(Settings!$G$10=4,Settings!$C$10,""),C7+1)</f>
        <v/>
      </c>
      <c r="E7" s="5" t="str">
        <f>IF(D7="",IF(Settings!$G$10=5,Settings!$C$10,""),D7+1)</f>
        <v/>
      </c>
      <c r="F7" s="5">
        <f>IF(E7="",IF(Settings!$G$10=6,Settings!$C$10,""),E7+1)</f>
        <v>42370</v>
      </c>
      <c r="G7" s="5">
        <f>IF(F7="",IF(Settings!$G$10=7,Settings!$C$10,""),F7+1)</f>
        <v>42371</v>
      </c>
      <c r="I7" s="5" t="str">
        <f>IF(Settings!$G$11=1,Settings!$C$11,"")</f>
        <v/>
      </c>
      <c r="J7" s="5">
        <f>IF(I7="",IF(Settings!$G$11=2,Settings!$C$11,""),I7+1)</f>
        <v>42401</v>
      </c>
      <c r="K7" s="5">
        <f>IF(J7="",IF(Settings!$G$11=3,Settings!$C$11,""),J7+1)</f>
        <v>42402</v>
      </c>
      <c r="L7" s="5">
        <f>IF(K7="",IF(Settings!$G$11=4,Settings!$C$11,""),K7+1)</f>
        <v>42403</v>
      </c>
      <c r="M7" s="5">
        <f>IF(L7="",IF(Settings!$G$11=5,Settings!$C$11,""),L7+1)</f>
        <v>42404</v>
      </c>
      <c r="N7" s="5">
        <f>IF(M7="",IF(Settings!$G$11=6,Settings!$C$11,""),M7+1)</f>
        <v>42405</v>
      </c>
      <c r="O7" s="5">
        <f>IF(N7="",IF(Settings!$G$11=7,Settings!$C$11,""),N7+1)</f>
        <v>42406</v>
      </c>
      <c r="Q7" s="5" t="str">
        <f>IF(Settings!$G$12=1,Settings!$C$12,"")</f>
        <v/>
      </c>
      <c r="R7" s="5" t="str">
        <f>IF(Q7="",IF(Settings!$G$12=2,Settings!$C$12,""),Q7+1)</f>
        <v/>
      </c>
      <c r="S7" s="5">
        <f>IF(R7="",IF(Settings!$G$12=3,Settings!$C$12,""),R7+1)</f>
        <v>42430</v>
      </c>
      <c r="T7" s="5">
        <f>IF(S7="",IF(Settings!$G$12=4,Settings!$C$12,""),S7+1)</f>
        <v>42431</v>
      </c>
      <c r="U7" s="5">
        <f>IF(T7="",IF(Settings!$G$12=5,Settings!$C$12,""),T7+1)</f>
        <v>42432</v>
      </c>
      <c r="V7" s="5">
        <f>IF(U7="",IF(Settings!$G$12=6,Settings!$C$12,""),U7+1)</f>
        <v>42433</v>
      </c>
      <c r="W7" s="5">
        <f>IF(V7="",IF(Settings!$G$12=7,Settings!$C$12,""),V7+1)</f>
        <v>42434</v>
      </c>
      <c r="AA7" s="12" t="str">
        <f>IF(Settings!$R15=1,3,"")</f>
        <v/>
      </c>
    </row>
    <row r="8" spans="1:27" x14ac:dyDescent="0.25">
      <c r="A8" s="5">
        <f>G7+1</f>
        <v>42372</v>
      </c>
      <c r="B8" s="5">
        <f>A8+1</f>
        <v>42373</v>
      </c>
      <c r="C8" s="5">
        <f t="shared" ref="C8:G10" si="0">B8+1</f>
        <v>42374</v>
      </c>
      <c r="D8" s="5">
        <f t="shared" si="0"/>
        <v>42375</v>
      </c>
      <c r="E8" s="5">
        <f t="shared" si="0"/>
        <v>42376</v>
      </c>
      <c r="F8" s="5">
        <f t="shared" si="0"/>
        <v>42377</v>
      </c>
      <c r="G8" s="5">
        <f t="shared" si="0"/>
        <v>42378</v>
      </c>
      <c r="I8" s="5">
        <f>O7+1</f>
        <v>42407</v>
      </c>
      <c r="J8" s="5">
        <f>I8+1</f>
        <v>42408</v>
      </c>
      <c r="K8" s="5">
        <f t="shared" ref="K8:O8" si="1">J8+1</f>
        <v>42409</v>
      </c>
      <c r="L8" s="5">
        <f t="shared" si="1"/>
        <v>42410</v>
      </c>
      <c r="M8" s="5">
        <f t="shared" si="1"/>
        <v>42411</v>
      </c>
      <c r="N8" s="5">
        <f t="shared" si="1"/>
        <v>42412</v>
      </c>
      <c r="O8" s="5">
        <f t="shared" si="1"/>
        <v>42413</v>
      </c>
      <c r="Q8" s="5">
        <f>W7+1</f>
        <v>42435</v>
      </c>
      <c r="R8" s="5">
        <f>Q8+1</f>
        <v>42436</v>
      </c>
      <c r="S8" s="5">
        <f t="shared" ref="S8:W8" si="2">R8+1</f>
        <v>42437</v>
      </c>
      <c r="T8" s="5">
        <f t="shared" si="2"/>
        <v>42438</v>
      </c>
      <c r="U8" s="5">
        <f t="shared" si="2"/>
        <v>42439</v>
      </c>
      <c r="V8" s="5">
        <f t="shared" si="2"/>
        <v>42440</v>
      </c>
      <c r="W8" s="5">
        <f t="shared" si="2"/>
        <v>42441</v>
      </c>
      <c r="AA8" s="12" t="str">
        <f>IF(Settings!$R16=1,4,"")</f>
        <v/>
      </c>
    </row>
    <row r="9" spans="1:27" x14ac:dyDescent="0.25">
      <c r="A9" s="5">
        <f>G8+1</f>
        <v>42379</v>
      </c>
      <c r="B9" s="5">
        <f>A9+1</f>
        <v>42380</v>
      </c>
      <c r="C9" s="5">
        <f t="shared" si="0"/>
        <v>42381</v>
      </c>
      <c r="D9" s="5">
        <f t="shared" si="0"/>
        <v>42382</v>
      </c>
      <c r="E9" s="5">
        <f t="shared" si="0"/>
        <v>42383</v>
      </c>
      <c r="F9" s="5">
        <f t="shared" si="0"/>
        <v>42384</v>
      </c>
      <c r="G9" s="5">
        <f t="shared" si="0"/>
        <v>42385</v>
      </c>
      <c r="I9" s="5">
        <f>O8+1</f>
        <v>42414</v>
      </c>
      <c r="J9" s="5">
        <f>I9+1</f>
        <v>42415</v>
      </c>
      <c r="K9" s="5">
        <f t="shared" ref="K9:O9" si="3">J9+1</f>
        <v>42416</v>
      </c>
      <c r="L9" s="5">
        <f t="shared" si="3"/>
        <v>42417</v>
      </c>
      <c r="M9" s="5">
        <f t="shared" si="3"/>
        <v>42418</v>
      </c>
      <c r="N9" s="5">
        <f t="shared" si="3"/>
        <v>42419</v>
      </c>
      <c r="O9" s="5">
        <f t="shared" si="3"/>
        <v>42420</v>
      </c>
      <c r="Q9" s="5">
        <f>W8+1</f>
        <v>42442</v>
      </c>
      <c r="R9" s="5">
        <f>Q9+1</f>
        <v>42443</v>
      </c>
      <c r="S9" s="5">
        <f t="shared" ref="S9:W9" si="4">R9+1</f>
        <v>42444</v>
      </c>
      <c r="T9" s="5">
        <f t="shared" si="4"/>
        <v>42445</v>
      </c>
      <c r="U9" s="5">
        <f t="shared" si="4"/>
        <v>42446</v>
      </c>
      <c r="V9" s="5">
        <f t="shared" si="4"/>
        <v>42447</v>
      </c>
      <c r="W9" s="5">
        <f t="shared" si="4"/>
        <v>42448</v>
      </c>
      <c r="AA9" s="12" t="str">
        <f>IF(Settings!$R17=1,5,"")</f>
        <v/>
      </c>
    </row>
    <row r="10" spans="1:27" x14ac:dyDescent="0.25">
      <c r="A10" s="5">
        <f>G9+1</f>
        <v>42386</v>
      </c>
      <c r="B10" s="5">
        <f>A10+1</f>
        <v>42387</v>
      </c>
      <c r="C10" s="5">
        <f t="shared" si="0"/>
        <v>42388</v>
      </c>
      <c r="D10" s="5">
        <f t="shared" si="0"/>
        <v>42389</v>
      </c>
      <c r="E10" s="5">
        <f t="shared" si="0"/>
        <v>42390</v>
      </c>
      <c r="F10" s="5">
        <f t="shared" si="0"/>
        <v>42391</v>
      </c>
      <c r="G10" s="5">
        <f t="shared" si="0"/>
        <v>42392</v>
      </c>
      <c r="I10" s="5">
        <f>O9+1</f>
        <v>42421</v>
      </c>
      <c r="J10" s="5">
        <f>I10+1</f>
        <v>42422</v>
      </c>
      <c r="K10" s="5">
        <f t="shared" ref="K10:O10" si="5">J10+1</f>
        <v>42423</v>
      </c>
      <c r="L10" s="5">
        <f t="shared" si="5"/>
        <v>42424</v>
      </c>
      <c r="M10" s="5">
        <f t="shared" si="5"/>
        <v>42425</v>
      </c>
      <c r="N10" s="5">
        <f t="shared" si="5"/>
        <v>42426</v>
      </c>
      <c r="O10" s="5">
        <f t="shared" si="5"/>
        <v>42427</v>
      </c>
      <c r="Q10" s="5">
        <f>W9+1</f>
        <v>42449</v>
      </c>
      <c r="R10" s="5">
        <f>Q10+1</f>
        <v>42450</v>
      </c>
      <c r="S10" s="5">
        <f t="shared" ref="S10:W10" si="6">R10+1</f>
        <v>42451</v>
      </c>
      <c r="T10" s="5">
        <f t="shared" si="6"/>
        <v>42452</v>
      </c>
      <c r="U10" s="5">
        <f t="shared" si="6"/>
        <v>42453</v>
      </c>
      <c r="V10" s="5">
        <f t="shared" si="6"/>
        <v>42454</v>
      </c>
      <c r="W10" s="5">
        <f t="shared" si="6"/>
        <v>42455</v>
      </c>
      <c r="AA10" s="12" t="str">
        <f>IF(Settings!$R18=1,6,"")</f>
        <v/>
      </c>
    </row>
    <row r="11" spans="1:27" x14ac:dyDescent="0.25">
      <c r="A11" s="5">
        <f>IF(DAY(G10+1)&lt;DAY(G10),"",G10+1)</f>
        <v>42393</v>
      </c>
      <c r="B11" s="5">
        <f>IF(A11="","",IF(DAY(A11+1)&lt;DAY(A11),"",A11+1))</f>
        <v>42394</v>
      </c>
      <c r="C11" s="5">
        <f t="shared" ref="C11:G12" si="7">IF(B11="","",IF(DAY(B11+1)&lt;DAY(B11),"",B11+1))</f>
        <v>42395</v>
      </c>
      <c r="D11" s="5">
        <f t="shared" si="7"/>
        <v>42396</v>
      </c>
      <c r="E11" s="5">
        <f t="shared" si="7"/>
        <v>42397</v>
      </c>
      <c r="F11" s="5">
        <f t="shared" si="7"/>
        <v>42398</v>
      </c>
      <c r="G11" s="5">
        <f t="shared" si="7"/>
        <v>42399</v>
      </c>
      <c r="I11" s="5">
        <f>IF(DAY(O10+1)&lt;DAY(O10),"",O10+1)</f>
        <v>42428</v>
      </c>
      <c r="J11" s="5">
        <f>IF(I11="","",IF(DAY(I11+1)&lt;DAY(I11),"",I11+1))</f>
        <v>42429</v>
      </c>
      <c r="K11" s="5" t="str">
        <f t="shared" ref="K11:O12" si="8">IF(J11="","",IF(DAY(J11+1)&lt;DAY(J11),"",J11+1))</f>
        <v/>
      </c>
      <c r="L11" s="5" t="str">
        <f t="shared" si="8"/>
        <v/>
      </c>
      <c r="M11" s="5" t="str">
        <f t="shared" si="8"/>
        <v/>
      </c>
      <c r="N11" s="5" t="str">
        <f t="shared" si="8"/>
        <v/>
      </c>
      <c r="O11" s="5" t="str">
        <f t="shared" si="8"/>
        <v/>
      </c>
      <c r="Q11" s="5">
        <f>IF(DAY(W10+1)&lt;DAY(W10),"",W10+1)</f>
        <v>42456</v>
      </c>
      <c r="R11" s="5">
        <f>IF(Q11="","",IF(DAY(Q11+1)&lt;DAY(Q11),"",Q11+1))</f>
        <v>42457</v>
      </c>
      <c r="S11" s="5">
        <f t="shared" ref="S11:W12" si="9">IF(R11="","",IF(DAY(R11+1)&lt;DAY(R11),"",R11+1))</f>
        <v>42458</v>
      </c>
      <c r="T11" s="5">
        <f t="shared" si="9"/>
        <v>42459</v>
      </c>
      <c r="U11" s="5">
        <f t="shared" si="9"/>
        <v>42460</v>
      </c>
      <c r="V11" s="5" t="str">
        <f t="shared" si="9"/>
        <v/>
      </c>
      <c r="W11" s="5" t="str">
        <f t="shared" si="9"/>
        <v/>
      </c>
      <c r="AA11" s="12">
        <f>IF(Settings!$R19=1,7,"")</f>
        <v>7</v>
      </c>
    </row>
    <row r="12" spans="1:27" x14ac:dyDescent="0.25">
      <c r="A12" s="5">
        <f>IF(G11="","",IF(DAY(G11+1)&lt;DAY(G11),"",G11+1))</f>
        <v>42400</v>
      </c>
      <c r="B12" s="5" t="str">
        <f>IF(A12="","",IF(DAY(A12+1)&lt;DAY(A12),"",A12+1))</f>
        <v/>
      </c>
      <c r="C12" s="5" t="str">
        <f t="shared" si="7"/>
        <v/>
      </c>
      <c r="D12" s="5" t="str">
        <f t="shared" si="7"/>
        <v/>
      </c>
      <c r="E12" s="5" t="str">
        <f t="shared" si="7"/>
        <v/>
      </c>
      <c r="F12" s="5" t="str">
        <f t="shared" si="7"/>
        <v/>
      </c>
      <c r="G12" s="5" t="str">
        <f t="shared" si="7"/>
        <v/>
      </c>
      <c r="I12" s="5" t="str">
        <f>IF(O11="","",IF(DAY(O11+1)&lt;DAY(O11),"",O11+1))</f>
        <v/>
      </c>
      <c r="J12" s="5" t="str">
        <f>IF(I12="","",IF(DAY(I12+1)&lt;DAY(I12),"",I12+1))</f>
        <v/>
      </c>
      <c r="K12" s="5" t="str">
        <f t="shared" si="8"/>
        <v/>
      </c>
      <c r="L12" s="5" t="str">
        <f t="shared" si="8"/>
        <v/>
      </c>
      <c r="M12" s="5" t="str">
        <f t="shared" si="8"/>
        <v/>
      </c>
      <c r="N12" s="5" t="str">
        <f t="shared" si="8"/>
        <v/>
      </c>
      <c r="O12" s="5" t="str">
        <f t="shared" si="8"/>
        <v/>
      </c>
      <c r="Q12" s="5" t="str">
        <f>IF(W11="","",IF(DAY(W11+1)&lt;DAY(W11),"",W11+1))</f>
        <v/>
      </c>
      <c r="R12" s="5" t="str">
        <f>IF(Q12="","",IF(DAY(Q12+1)&lt;DAY(Q12),"",Q12+1))</f>
        <v/>
      </c>
      <c r="S12" s="5" t="str">
        <f t="shared" si="9"/>
        <v/>
      </c>
      <c r="T12" s="5" t="str">
        <f t="shared" si="9"/>
        <v/>
      </c>
      <c r="U12" s="5" t="str">
        <f t="shared" si="9"/>
        <v/>
      </c>
      <c r="V12" s="5" t="str">
        <f t="shared" si="9"/>
        <v/>
      </c>
      <c r="W12" s="5" t="str">
        <f t="shared" si="9"/>
        <v/>
      </c>
      <c r="AA12" s="12" t="str">
        <f>IF(Settings!$R20=1,8,"")</f>
        <v/>
      </c>
    </row>
    <row r="13" spans="1:27" ht="8.1" customHeight="1" x14ac:dyDescent="0.25"/>
    <row r="14" spans="1:27" ht="21" x14ac:dyDescent="0.25">
      <c r="A14" s="8" t="s">
        <v>9</v>
      </c>
      <c r="B14" s="9"/>
      <c r="C14" s="9"/>
      <c r="D14" s="9"/>
      <c r="E14" s="9"/>
      <c r="F14" s="9"/>
      <c r="G14" s="10"/>
      <c r="H14" s="1"/>
      <c r="I14" s="8" t="s">
        <v>10</v>
      </c>
      <c r="J14" s="9"/>
      <c r="K14" s="9"/>
      <c r="L14" s="9"/>
      <c r="M14" s="9"/>
      <c r="N14" s="9"/>
      <c r="O14" s="10"/>
      <c r="P14" s="1"/>
      <c r="Q14" s="8" t="s">
        <v>11</v>
      </c>
      <c r="R14" s="9"/>
      <c r="S14" s="9"/>
      <c r="T14" s="9"/>
      <c r="U14" s="9"/>
      <c r="V14" s="9"/>
      <c r="W14" s="10"/>
    </row>
    <row r="15" spans="1:27" x14ac:dyDescent="0.25">
      <c r="A15" s="6" t="s">
        <v>1</v>
      </c>
      <c r="B15" s="6" t="s">
        <v>2</v>
      </c>
      <c r="C15" s="6" t="s">
        <v>3</v>
      </c>
      <c r="D15" s="6" t="s">
        <v>4</v>
      </c>
      <c r="E15" s="6" t="s">
        <v>3</v>
      </c>
      <c r="F15" s="6" t="s">
        <v>5</v>
      </c>
      <c r="G15" s="6" t="s">
        <v>1</v>
      </c>
      <c r="I15" s="6" t="s">
        <v>1</v>
      </c>
      <c r="J15" s="6" t="s">
        <v>2</v>
      </c>
      <c r="K15" s="6" t="s">
        <v>3</v>
      </c>
      <c r="L15" s="6" t="s">
        <v>4</v>
      </c>
      <c r="M15" s="6" t="s">
        <v>3</v>
      </c>
      <c r="N15" s="6" t="s">
        <v>5</v>
      </c>
      <c r="O15" s="6" t="s">
        <v>1</v>
      </c>
      <c r="Q15" s="6" t="s">
        <v>1</v>
      </c>
      <c r="R15" s="6" t="s">
        <v>2</v>
      </c>
      <c r="S15" s="6" t="s">
        <v>3</v>
      </c>
      <c r="T15" s="6" t="s">
        <v>4</v>
      </c>
      <c r="U15" s="6" t="s">
        <v>3</v>
      </c>
      <c r="V15" s="6" t="s">
        <v>5</v>
      </c>
      <c r="W15" s="6" t="s">
        <v>1</v>
      </c>
    </row>
    <row r="16" spans="1:27" x14ac:dyDescent="0.25">
      <c r="A16" s="5" t="str">
        <f>IF(Settings!$G$13=1,Settings!$C$13,"")</f>
        <v/>
      </c>
      <c r="B16" s="5" t="str">
        <f>IF(A16="",IF(Settings!$G$13=2,Settings!$C$13,""),A16+1)</f>
        <v/>
      </c>
      <c r="C16" s="5" t="str">
        <f>IF(B16="",IF(Settings!$G$13=3,Settings!$C$13,""),B16+1)</f>
        <v/>
      </c>
      <c r="D16" s="5" t="str">
        <f>IF(C16="",IF(Settings!$G$13=4,Settings!$C$13,""),C16+1)</f>
        <v/>
      </c>
      <c r="E16" s="5" t="str">
        <f>IF(D16="",IF(Settings!$G$13=5,Settings!$C$13,""),D16+1)</f>
        <v/>
      </c>
      <c r="F16" s="5">
        <f>IF(E16="",IF(Settings!$G$13=6,Settings!$C$13,""),E16+1)</f>
        <v>42461</v>
      </c>
      <c r="G16" s="5">
        <f>IF(F16="",IF(Settings!$G$13=7,Settings!$C$13,""),F16+1)</f>
        <v>42462</v>
      </c>
      <c r="I16" s="5">
        <f>IF(Settings!$G$14=1,Settings!$C$14,"")</f>
        <v>42491</v>
      </c>
      <c r="J16" s="5">
        <f>IF(I16="",IF(Settings!$G$14=2,Settings!$C$14,""),I16+1)</f>
        <v>42492</v>
      </c>
      <c r="K16" s="5">
        <f>IF(J16="",IF(Settings!$G$14=3,Settings!$C$14,""),J16+1)</f>
        <v>42493</v>
      </c>
      <c r="L16" s="5">
        <f>IF(K16="",IF(Settings!$G$14=4,Settings!$C$14,""),K16+1)</f>
        <v>42494</v>
      </c>
      <c r="M16" s="5">
        <f>IF(L16="",IF(Settings!$G$14=5,Settings!$C$14,""),L16+1)</f>
        <v>42495</v>
      </c>
      <c r="N16" s="5">
        <f>IF(M16="",IF(Settings!$G$14=6,Settings!$C$14,""),M16+1)</f>
        <v>42496</v>
      </c>
      <c r="O16" s="5">
        <f>IF(N16="",IF(Settings!$G$14=7,Settings!$C$14,""),N16+1)</f>
        <v>42497</v>
      </c>
      <c r="Q16" s="5" t="str">
        <f>IF(Settings!$G$15=1,Settings!$C$15,"")</f>
        <v/>
      </c>
      <c r="R16" s="5" t="str">
        <f>IF(Q16="",IF(Settings!$G$15=2,Settings!$C$15,""),Q16+1)</f>
        <v/>
      </c>
      <c r="S16" s="5" t="str">
        <f>IF(R16="",IF(Settings!$G$15=3,Settings!$C$15,""),R16+1)</f>
        <v/>
      </c>
      <c r="T16" s="5">
        <f>IF(S16="",IF(Settings!$G$15=4,Settings!$C$15,""),S16+1)</f>
        <v>42522</v>
      </c>
      <c r="U16" s="5">
        <f>IF(T16="",IF(Settings!$G$15=5,Settings!$C$15,""),T16+1)</f>
        <v>42523</v>
      </c>
      <c r="V16" s="5">
        <f>IF(U16="",IF(Settings!$G$15=6,Settings!$C$15,""),U16+1)</f>
        <v>42524</v>
      </c>
      <c r="W16" s="5">
        <f>IF(V16="",IF(Settings!$G$15=7,Settings!$C$15,""),V16+1)</f>
        <v>42525</v>
      </c>
    </row>
    <row r="17" spans="1:23" x14ac:dyDescent="0.25">
      <c r="A17" s="5">
        <f>G16+1</f>
        <v>42463</v>
      </c>
      <c r="B17" s="5">
        <f>A17+1</f>
        <v>42464</v>
      </c>
      <c r="C17" s="5">
        <f t="shared" ref="C17:C19" si="10">B17+1</f>
        <v>42465</v>
      </c>
      <c r="D17" s="5">
        <f t="shared" ref="D17:D19" si="11">C17+1</f>
        <v>42466</v>
      </c>
      <c r="E17" s="5">
        <f t="shared" ref="E17:E19" si="12">D17+1</f>
        <v>42467</v>
      </c>
      <c r="F17" s="5">
        <f t="shared" ref="F17:F19" si="13">E17+1</f>
        <v>42468</v>
      </c>
      <c r="G17" s="5">
        <f t="shared" ref="G17:G19" si="14">F17+1</f>
        <v>42469</v>
      </c>
      <c r="I17" s="5">
        <f>O16+1</f>
        <v>42498</v>
      </c>
      <c r="J17" s="5">
        <f>I17+1</f>
        <v>42499</v>
      </c>
      <c r="K17" s="5">
        <f t="shared" ref="K17:K19" si="15">J17+1</f>
        <v>42500</v>
      </c>
      <c r="L17" s="5">
        <f t="shared" ref="L17:L19" si="16">K17+1</f>
        <v>42501</v>
      </c>
      <c r="M17" s="5">
        <f t="shared" ref="M17:M19" si="17">L17+1</f>
        <v>42502</v>
      </c>
      <c r="N17" s="5">
        <f t="shared" ref="N17:N19" si="18">M17+1</f>
        <v>42503</v>
      </c>
      <c r="O17" s="5">
        <f t="shared" ref="O17:O19" si="19">N17+1</f>
        <v>42504</v>
      </c>
      <c r="Q17" s="5">
        <f>W16+1</f>
        <v>42526</v>
      </c>
      <c r="R17" s="5">
        <f>Q17+1</f>
        <v>42527</v>
      </c>
      <c r="S17" s="5">
        <f t="shared" ref="S17:S19" si="20">R17+1</f>
        <v>42528</v>
      </c>
      <c r="T17" s="5">
        <f t="shared" ref="T17:T19" si="21">S17+1</f>
        <v>42529</v>
      </c>
      <c r="U17" s="5">
        <f t="shared" ref="U17:U19" si="22">T17+1</f>
        <v>42530</v>
      </c>
      <c r="V17" s="5">
        <f t="shared" ref="V17:V19" si="23">U17+1</f>
        <v>42531</v>
      </c>
      <c r="W17" s="5">
        <f t="shared" ref="W17:W19" si="24">V17+1</f>
        <v>42532</v>
      </c>
    </row>
    <row r="18" spans="1:23" x14ac:dyDescent="0.25">
      <c r="A18" s="5">
        <f>G17+1</f>
        <v>42470</v>
      </c>
      <c r="B18" s="5">
        <f>A18+1</f>
        <v>42471</v>
      </c>
      <c r="C18" s="5">
        <f t="shared" si="10"/>
        <v>42472</v>
      </c>
      <c r="D18" s="5">
        <f t="shared" si="11"/>
        <v>42473</v>
      </c>
      <c r="E18" s="5">
        <f t="shared" si="12"/>
        <v>42474</v>
      </c>
      <c r="F18" s="5">
        <f t="shared" si="13"/>
        <v>42475</v>
      </c>
      <c r="G18" s="5">
        <f t="shared" si="14"/>
        <v>42476</v>
      </c>
      <c r="I18" s="5">
        <f>O17+1</f>
        <v>42505</v>
      </c>
      <c r="J18" s="5">
        <f>I18+1</f>
        <v>42506</v>
      </c>
      <c r="K18" s="5">
        <f t="shared" si="15"/>
        <v>42507</v>
      </c>
      <c r="L18" s="5">
        <f t="shared" si="16"/>
        <v>42508</v>
      </c>
      <c r="M18" s="5">
        <f t="shared" si="17"/>
        <v>42509</v>
      </c>
      <c r="N18" s="5">
        <f t="shared" si="18"/>
        <v>42510</v>
      </c>
      <c r="O18" s="5">
        <f t="shared" si="19"/>
        <v>42511</v>
      </c>
      <c r="Q18" s="5">
        <f>W17+1</f>
        <v>42533</v>
      </c>
      <c r="R18" s="5">
        <f>Q18+1</f>
        <v>42534</v>
      </c>
      <c r="S18" s="5">
        <f t="shared" si="20"/>
        <v>42535</v>
      </c>
      <c r="T18" s="5">
        <f t="shared" si="21"/>
        <v>42536</v>
      </c>
      <c r="U18" s="5">
        <f t="shared" si="22"/>
        <v>42537</v>
      </c>
      <c r="V18" s="5">
        <f t="shared" si="23"/>
        <v>42538</v>
      </c>
      <c r="W18" s="5">
        <f t="shared" si="24"/>
        <v>42539</v>
      </c>
    </row>
    <row r="19" spans="1:23" x14ac:dyDescent="0.25">
      <c r="A19" s="5">
        <f>G18+1</f>
        <v>42477</v>
      </c>
      <c r="B19" s="5">
        <f>A19+1</f>
        <v>42478</v>
      </c>
      <c r="C19" s="5">
        <f t="shared" si="10"/>
        <v>42479</v>
      </c>
      <c r="D19" s="5">
        <f t="shared" si="11"/>
        <v>42480</v>
      </c>
      <c r="E19" s="5">
        <f t="shared" si="12"/>
        <v>42481</v>
      </c>
      <c r="F19" s="5">
        <f t="shared" si="13"/>
        <v>42482</v>
      </c>
      <c r="G19" s="5">
        <f t="shared" si="14"/>
        <v>42483</v>
      </c>
      <c r="I19" s="5">
        <f>O18+1</f>
        <v>42512</v>
      </c>
      <c r="J19" s="5">
        <f>I19+1</f>
        <v>42513</v>
      </c>
      <c r="K19" s="5">
        <f t="shared" si="15"/>
        <v>42514</v>
      </c>
      <c r="L19" s="5">
        <f t="shared" si="16"/>
        <v>42515</v>
      </c>
      <c r="M19" s="5">
        <f t="shared" si="17"/>
        <v>42516</v>
      </c>
      <c r="N19" s="5">
        <f t="shared" si="18"/>
        <v>42517</v>
      </c>
      <c r="O19" s="5">
        <f t="shared" si="19"/>
        <v>42518</v>
      </c>
      <c r="Q19" s="5">
        <f>W18+1</f>
        <v>42540</v>
      </c>
      <c r="R19" s="5">
        <f>Q19+1</f>
        <v>42541</v>
      </c>
      <c r="S19" s="5">
        <f t="shared" si="20"/>
        <v>42542</v>
      </c>
      <c r="T19" s="5">
        <f t="shared" si="21"/>
        <v>42543</v>
      </c>
      <c r="U19" s="5">
        <f t="shared" si="22"/>
        <v>42544</v>
      </c>
      <c r="V19" s="5">
        <f t="shared" si="23"/>
        <v>42545</v>
      </c>
      <c r="W19" s="5">
        <f t="shared" si="24"/>
        <v>42546</v>
      </c>
    </row>
    <row r="20" spans="1:23" x14ac:dyDescent="0.25">
      <c r="A20" s="5">
        <f>IF(DAY(G19+1)&lt;DAY(G19),"",G19+1)</f>
        <v>42484</v>
      </c>
      <c r="B20" s="5">
        <f>IF(A20="","",IF(DAY(A20+1)&lt;DAY(A20),"",A20+1))</f>
        <v>42485</v>
      </c>
      <c r="C20" s="5">
        <f t="shared" ref="C20:C21" si="25">IF(B20="","",IF(DAY(B20+1)&lt;DAY(B20),"",B20+1))</f>
        <v>42486</v>
      </c>
      <c r="D20" s="5">
        <f t="shared" ref="D20:D21" si="26">IF(C20="","",IF(DAY(C20+1)&lt;DAY(C20),"",C20+1))</f>
        <v>42487</v>
      </c>
      <c r="E20" s="5">
        <f t="shared" ref="E20:E21" si="27">IF(D20="","",IF(DAY(D20+1)&lt;DAY(D20),"",D20+1))</f>
        <v>42488</v>
      </c>
      <c r="F20" s="5">
        <f t="shared" ref="F20:F21" si="28">IF(E20="","",IF(DAY(E20+1)&lt;DAY(E20),"",E20+1))</f>
        <v>42489</v>
      </c>
      <c r="G20" s="5">
        <f t="shared" ref="G20:G21" si="29">IF(F20="","",IF(DAY(F20+1)&lt;DAY(F20),"",F20+1))</f>
        <v>42490</v>
      </c>
      <c r="I20" s="5">
        <f>IF(DAY(O19+1)&lt;DAY(O19),"",O19+1)</f>
        <v>42519</v>
      </c>
      <c r="J20" s="5">
        <f>IF(I20="","",IF(DAY(I20+1)&lt;DAY(I20),"",I20+1))</f>
        <v>42520</v>
      </c>
      <c r="K20" s="5">
        <f t="shared" ref="K20:K21" si="30">IF(J20="","",IF(DAY(J20+1)&lt;DAY(J20),"",J20+1))</f>
        <v>42521</v>
      </c>
      <c r="L20" s="5" t="str">
        <f t="shared" ref="L20:L21" si="31">IF(K20="","",IF(DAY(K20+1)&lt;DAY(K20),"",K20+1))</f>
        <v/>
      </c>
      <c r="M20" s="5" t="str">
        <f t="shared" ref="M20:M21" si="32">IF(L20="","",IF(DAY(L20+1)&lt;DAY(L20),"",L20+1))</f>
        <v/>
      </c>
      <c r="N20" s="5" t="str">
        <f t="shared" ref="N20:N21" si="33">IF(M20="","",IF(DAY(M20+1)&lt;DAY(M20),"",M20+1))</f>
        <v/>
      </c>
      <c r="O20" s="5" t="str">
        <f t="shared" ref="O20:O21" si="34">IF(N20="","",IF(DAY(N20+1)&lt;DAY(N20),"",N20+1))</f>
        <v/>
      </c>
      <c r="Q20" s="5">
        <f>IF(DAY(W19+1)&lt;DAY(W19),"",W19+1)</f>
        <v>42547</v>
      </c>
      <c r="R20" s="5">
        <f>IF(Q20="","",IF(DAY(Q20+1)&lt;DAY(Q20),"",Q20+1))</f>
        <v>42548</v>
      </c>
      <c r="S20" s="5">
        <f t="shared" ref="S20:S21" si="35">IF(R20="","",IF(DAY(R20+1)&lt;DAY(R20),"",R20+1))</f>
        <v>42549</v>
      </c>
      <c r="T20" s="5">
        <f t="shared" ref="T20:T21" si="36">IF(S20="","",IF(DAY(S20+1)&lt;DAY(S20),"",S20+1))</f>
        <v>42550</v>
      </c>
      <c r="U20" s="5">
        <f t="shared" ref="U20:U21" si="37">IF(T20="","",IF(DAY(T20+1)&lt;DAY(T20),"",T20+1))</f>
        <v>42551</v>
      </c>
      <c r="V20" s="5" t="str">
        <f t="shared" ref="V20:V21" si="38">IF(U20="","",IF(DAY(U20+1)&lt;DAY(U20),"",U20+1))</f>
        <v/>
      </c>
      <c r="W20" s="5" t="str">
        <f t="shared" ref="W20:W21" si="39">IF(V20="","",IF(DAY(V20+1)&lt;DAY(V20),"",V20+1))</f>
        <v/>
      </c>
    </row>
    <row r="21" spans="1:23" x14ac:dyDescent="0.25">
      <c r="A21" s="5" t="str">
        <f>IF(G20="","",IF(DAY(G20+1)&lt;DAY(G20),"",G20+1))</f>
        <v/>
      </c>
      <c r="B21" s="5" t="str">
        <f>IF(A21="","",IF(DAY(A21+1)&lt;DAY(A21),"",A21+1))</f>
        <v/>
      </c>
      <c r="C21" s="5" t="str">
        <f t="shared" si="25"/>
        <v/>
      </c>
      <c r="D21" s="5" t="str">
        <f t="shared" si="26"/>
        <v/>
      </c>
      <c r="E21" s="5" t="str">
        <f t="shared" si="27"/>
        <v/>
      </c>
      <c r="F21" s="5" t="str">
        <f t="shared" si="28"/>
        <v/>
      </c>
      <c r="G21" s="5" t="str">
        <f t="shared" si="29"/>
        <v/>
      </c>
      <c r="I21" s="5" t="str">
        <f>IF(O20="","",IF(DAY(O20+1)&lt;DAY(O20),"",O20+1))</f>
        <v/>
      </c>
      <c r="J21" s="5" t="str">
        <f>IF(I21="","",IF(DAY(I21+1)&lt;DAY(I21),"",I21+1))</f>
        <v/>
      </c>
      <c r="K21" s="5" t="str">
        <f t="shared" si="30"/>
        <v/>
      </c>
      <c r="L21" s="5" t="str">
        <f t="shared" si="31"/>
        <v/>
      </c>
      <c r="M21" s="5" t="str">
        <f t="shared" si="32"/>
        <v/>
      </c>
      <c r="N21" s="5" t="str">
        <f t="shared" si="33"/>
        <v/>
      </c>
      <c r="O21" s="5" t="str">
        <f t="shared" si="34"/>
        <v/>
      </c>
      <c r="Q21" s="5" t="str">
        <f>IF(W20="","",IF(DAY(W20+1)&lt;DAY(W20),"",W20+1))</f>
        <v/>
      </c>
      <c r="R21" s="5" t="str">
        <f>IF(Q21="","",IF(DAY(Q21+1)&lt;DAY(Q21),"",Q21+1))</f>
        <v/>
      </c>
      <c r="S21" s="5" t="str">
        <f t="shared" si="35"/>
        <v/>
      </c>
      <c r="T21" s="5" t="str">
        <f t="shared" si="36"/>
        <v/>
      </c>
      <c r="U21" s="5" t="str">
        <f t="shared" si="37"/>
        <v/>
      </c>
      <c r="V21" s="5" t="str">
        <f t="shared" si="38"/>
        <v/>
      </c>
      <c r="W21" s="5" t="str">
        <f t="shared" si="39"/>
        <v/>
      </c>
    </row>
    <row r="22" spans="1:23" ht="8.1" customHeight="1" x14ac:dyDescent="0.25"/>
    <row r="23" spans="1:23" ht="21" x14ac:dyDescent="0.25">
      <c r="A23" s="8" t="s">
        <v>12</v>
      </c>
      <c r="B23" s="9"/>
      <c r="C23" s="9"/>
      <c r="D23" s="9"/>
      <c r="E23" s="9"/>
      <c r="F23" s="9"/>
      <c r="G23" s="10"/>
      <c r="H23" s="1"/>
      <c r="I23" s="8" t="s">
        <v>13</v>
      </c>
      <c r="J23" s="9"/>
      <c r="K23" s="9"/>
      <c r="L23" s="9"/>
      <c r="M23" s="9"/>
      <c r="N23" s="9"/>
      <c r="O23" s="10"/>
      <c r="P23" s="1"/>
      <c r="Q23" s="8" t="s">
        <v>14</v>
      </c>
      <c r="R23" s="9"/>
      <c r="S23" s="9"/>
      <c r="T23" s="9"/>
      <c r="U23" s="9"/>
      <c r="V23" s="9"/>
      <c r="W23" s="10"/>
    </row>
    <row r="24" spans="1:23" x14ac:dyDescent="0.25">
      <c r="A24" s="6" t="s">
        <v>1</v>
      </c>
      <c r="B24" s="6" t="s">
        <v>2</v>
      </c>
      <c r="C24" s="6" t="s">
        <v>3</v>
      </c>
      <c r="D24" s="6" t="s">
        <v>4</v>
      </c>
      <c r="E24" s="6" t="s">
        <v>3</v>
      </c>
      <c r="F24" s="6" t="s">
        <v>5</v>
      </c>
      <c r="G24" s="6" t="s">
        <v>1</v>
      </c>
      <c r="I24" s="6" t="s">
        <v>1</v>
      </c>
      <c r="J24" s="6" t="s">
        <v>2</v>
      </c>
      <c r="K24" s="6" t="s">
        <v>3</v>
      </c>
      <c r="L24" s="6" t="s">
        <v>4</v>
      </c>
      <c r="M24" s="6" t="s">
        <v>3</v>
      </c>
      <c r="N24" s="6" t="s">
        <v>5</v>
      </c>
      <c r="O24" s="6" t="s">
        <v>1</v>
      </c>
      <c r="Q24" s="6" t="s">
        <v>1</v>
      </c>
      <c r="R24" s="6" t="s">
        <v>2</v>
      </c>
      <c r="S24" s="6" t="s">
        <v>3</v>
      </c>
      <c r="T24" s="6" t="s">
        <v>4</v>
      </c>
      <c r="U24" s="6" t="s">
        <v>3</v>
      </c>
      <c r="V24" s="6" t="s">
        <v>5</v>
      </c>
      <c r="W24" s="6" t="s">
        <v>1</v>
      </c>
    </row>
    <row r="25" spans="1:23" x14ac:dyDescent="0.25">
      <c r="A25" s="5" t="str">
        <f>IF(Settings!$G$16=1,Settings!$C$16,"")</f>
        <v/>
      </c>
      <c r="B25" s="5" t="str">
        <f>IF(A25="",IF(Settings!$G$16=2,Settings!$C$16,""),A25+1)</f>
        <v/>
      </c>
      <c r="C25" s="5" t="str">
        <f>IF(B25="",IF(Settings!$G$16=3,Settings!$C$16,""),B25+1)</f>
        <v/>
      </c>
      <c r="D25" s="5" t="str">
        <f>IF(C25="",IF(Settings!$G$16=4,Settings!$C$16,""),C25+1)</f>
        <v/>
      </c>
      <c r="E25" s="5" t="str">
        <f>IF(D25="",IF(Settings!$G$16=5,Settings!$C$16,""),D25+1)</f>
        <v/>
      </c>
      <c r="F25" s="5">
        <f>IF(E25="",IF(Settings!$G$16=6,Settings!$C$16,""),E25+1)</f>
        <v>42552</v>
      </c>
      <c r="G25" s="5">
        <f>IF(F25="",IF(Settings!$G$16=7,Settings!$C$16,""),F25+1)</f>
        <v>42553</v>
      </c>
      <c r="I25" s="5" t="str">
        <f>IF(Settings!$G$17=1,Settings!$C$17,"")</f>
        <v/>
      </c>
      <c r="J25" s="5">
        <f>IF(I25="",IF(Settings!$G$17=2,Settings!$C$17,""),I25+1)</f>
        <v>42583</v>
      </c>
      <c r="K25" s="5">
        <f>IF(J25="",IF(Settings!$G$17=3,Settings!$C$17,""),J25+1)</f>
        <v>42584</v>
      </c>
      <c r="L25" s="5">
        <f>IF(K25="",IF(Settings!$G$17=4,Settings!$C$17,""),K25+1)</f>
        <v>42585</v>
      </c>
      <c r="M25" s="5">
        <f>IF(L25="",IF(Settings!$G$17=5,Settings!$C$17,""),L25+1)</f>
        <v>42586</v>
      </c>
      <c r="N25" s="5">
        <f>IF(M25="",IF(Settings!$G$17=6,Settings!$C$17,""),M25+1)</f>
        <v>42587</v>
      </c>
      <c r="O25" s="5">
        <f>IF(N25="",IF(Settings!$G$17=7,Settings!$C$17,""),N25+1)</f>
        <v>42588</v>
      </c>
      <c r="Q25" s="5" t="str">
        <f>IF(Settings!$G$18=1,Settings!$C$18,"")</f>
        <v/>
      </c>
      <c r="R25" s="5" t="str">
        <f>IF(Q25="",IF(Settings!$G$18=2,Settings!$C$18,""),Q25+1)</f>
        <v/>
      </c>
      <c r="S25" s="5" t="str">
        <f>IF(R25="",IF(Settings!$G$18=3,Settings!$C$18,""),R25+1)</f>
        <v/>
      </c>
      <c r="T25" s="5" t="str">
        <f>IF(S25="",IF(Settings!$G$18=4,Settings!$C$18,""),S25+1)</f>
        <v/>
      </c>
      <c r="U25" s="5">
        <f>IF(T25="",IF(Settings!$G$18=5,Settings!$C$18,""),T25+1)</f>
        <v>42614</v>
      </c>
      <c r="V25" s="5">
        <f>IF(U25="",IF(Settings!$G$18=6,Settings!$C$18,""),U25+1)</f>
        <v>42615</v>
      </c>
      <c r="W25" s="5">
        <f>IF(V25="",IF(Settings!$G$18=7,Settings!$C$18,""),V25+1)</f>
        <v>42616</v>
      </c>
    </row>
    <row r="26" spans="1:23" x14ac:dyDescent="0.25">
      <c r="A26" s="5">
        <f>G25+1</f>
        <v>42554</v>
      </c>
      <c r="B26" s="5">
        <f>A26+1</f>
        <v>42555</v>
      </c>
      <c r="C26" s="5">
        <f t="shared" ref="C26:C28" si="40">B26+1</f>
        <v>42556</v>
      </c>
      <c r="D26" s="5">
        <f t="shared" ref="D26:D28" si="41">C26+1</f>
        <v>42557</v>
      </c>
      <c r="E26" s="5">
        <f t="shared" ref="E26:E28" si="42">D26+1</f>
        <v>42558</v>
      </c>
      <c r="F26" s="5">
        <f t="shared" ref="F26:F28" si="43">E26+1</f>
        <v>42559</v>
      </c>
      <c r="G26" s="5">
        <f t="shared" ref="G26:G28" si="44">F26+1</f>
        <v>42560</v>
      </c>
      <c r="I26" s="5">
        <f>O25+1</f>
        <v>42589</v>
      </c>
      <c r="J26" s="5">
        <f>I26+1</f>
        <v>42590</v>
      </c>
      <c r="K26" s="5">
        <f t="shared" ref="K26:K28" si="45">J26+1</f>
        <v>42591</v>
      </c>
      <c r="L26" s="5">
        <f t="shared" ref="L26:L28" si="46">K26+1</f>
        <v>42592</v>
      </c>
      <c r="M26" s="5">
        <f t="shared" ref="M26:M28" si="47">L26+1</f>
        <v>42593</v>
      </c>
      <c r="N26" s="5">
        <f t="shared" ref="N26:N28" si="48">M26+1</f>
        <v>42594</v>
      </c>
      <c r="O26" s="5">
        <f t="shared" ref="O26:O28" si="49">N26+1</f>
        <v>42595</v>
      </c>
      <c r="Q26" s="5">
        <f>W25+1</f>
        <v>42617</v>
      </c>
      <c r="R26" s="5">
        <f>Q26+1</f>
        <v>42618</v>
      </c>
      <c r="S26" s="5">
        <f t="shared" ref="S26:S28" si="50">R26+1</f>
        <v>42619</v>
      </c>
      <c r="T26" s="5">
        <f t="shared" ref="T26:T28" si="51">S26+1</f>
        <v>42620</v>
      </c>
      <c r="U26" s="5">
        <f t="shared" ref="U26:U28" si="52">T26+1</f>
        <v>42621</v>
      </c>
      <c r="V26" s="5">
        <f t="shared" ref="V26:V28" si="53">U26+1</f>
        <v>42622</v>
      </c>
      <c r="W26" s="5">
        <f t="shared" ref="W26:W28" si="54">V26+1</f>
        <v>42623</v>
      </c>
    </row>
    <row r="27" spans="1:23" x14ac:dyDescent="0.25">
      <c r="A27" s="5">
        <f>G26+1</f>
        <v>42561</v>
      </c>
      <c r="B27" s="5">
        <f>A27+1</f>
        <v>42562</v>
      </c>
      <c r="C27" s="5">
        <f t="shared" si="40"/>
        <v>42563</v>
      </c>
      <c r="D27" s="5">
        <f t="shared" si="41"/>
        <v>42564</v>
      </c>
      <c r="E27" s="5">
        <f t="shared" si="42"/>
        <v>42565</v>
      </c>
      <c r="F27" s="5">
        <f t="shared" si="43"/>
        <v>42566</v>
      </c>
      <c r="G27" s="5">
        <f t="shared" si="44"/>
        <v>42567</v>
      </c>
      <c r="I27" s="5">
        <f>O26+1</f>
        <v>42596</v>
      </c>
      <c r="J27" s="5">
        <f>I27+1</f>
        <v>42597</v>
      </c>
      <c r="K27" s="5">
        <f t="shared" si="45"/>
        <v>42598</v>
      </c>
      <c r="L27" s="5">
        <f t="shared" si="46"/>
        <v>42599</v>
      </c>
      <c r="M27" s="5">
        <f t="shared" si="47"/>
        <v>42600</v>
      </c>
      <c r="N27" s="5">
        <f t="shared" si="48"/>
        <v>42601</v>
      </c>
      <c r="O27" s="5">
        <f t="shared" si="49"/>
        <v>42602</v>
      </c>
      <c r="Q27" s="5">
        <f>W26+1</f>
        <v>42624</v>
      </c>
      <c r="R27" s="5">
        <f>Q27+1</f>
        <v>42625</v>
      </c>
      <c r="S27" s="5">
        <f t="shared" si="50"/>
        <v>42626</v>
      </c>
      <c r="T27" s="5">
        <f t="shared" si="51"/>
        <v>42627</v>
      </c>
      <c r="U27" s="5">
        <f t="shared" si="52"/>
        <v>42628</v>
      </c>
      <c r="V27" s="5">
        <f t="shared" si="53"/>
        <v>42629</v>
      </c>
      <c r="W27" s="5">
        <f t="shared" si="54"/>
        <v>42630</v>
      </c>
    </row>
    <row r="28" spans="1:23" x14ac:dyDescent="0.25">
      <c r="A28" s="5">
        <f>G27+1</f>
        <v>42568</v>
      </c>
      <c r="B28" s="5">
        <f>A28+1</f>
        <v>42569</v>
      </c>
      <c r="C28" s="5">
        <f t="shared" si="40"/>
        <v>42570</v>
      </c>
      <c r="D28" s="5">
        <f t="shared" si="41"/>
        <v>42571</v>
      </c>
      <c r="E28" s="5">
        <f t="shared" si="42"/>
        <v>42572</v>
      </c>
      <c r="F28" s="5">
        <f t="shared" si="43"/>
        <v>42573</v>
      </c>
      <c r="G28" s="5">
        <f t="shared" si="44"/>
        <v>42574</v>
      </c>
      <c r="I28" s="5">
        <f>O27+1</f>
        <v>42603</v>
      </c>
      <c r="J28" s="5">
        <f>I28+1</f>
        <v>42604</v>
      </c>
      <c r="K28" s="5">
        <f t="shared" si="45"/>
        <v>42605</v>
      </c>
      <c r="L28" s="5">
        <f t="shared" si="46"/>
        <v>42606</v>
      </c>
      <c r="M28" s="5">
        <f t="shared" si="47"/>
        <v>42607</v>
      </c>
      <c r="N28" s="5">
        <f t="shared" si="48"/>
        <v>42608</v>
      </c>
      <c r="O28" s="5">
        <f t="shared" si="49"/>
        <v>42609</v>
      </c>
      <c r="Q28" s="5">
        <f>W27+1</f>
        <v>42631</v>
      </c>
      <c r="R28" s="5">
        <f>Q28+1</f>
        <v>42632</v>
      </c>
      <c r="S28" s="5">
        <f t="shared" si="50"/>
        <v>42633</v>
      </c>
      <c r="T28" s="5">
        <f t="shared" si="51"/>
        <v>42634</v>
      </c>
      <c r="U28" s="5">
        <f t="shared" si="52"/>
        <v>42635</v>
      </c>
      <c r="V28" s="5">
        <f t="shared" si="53"/>
        <v>42636</v>
      </c>
      <c r="W28" s="5">
        <f t="shared" si="54"/>
        <v>42637</v>
      </c>
    </row>
    <row r="29" spans="1:23" x14ac:dyDescent="0.25">
      <c r="A29" s="5">
        <f>IF(DAY(G28+1)&lt;DAY(G28),"",G28+1)</f>
        <v>42575</v>
      </c>
      <c r="B29" s="5">
        <f>IF(A29="","",IF(DAY(A29+1)&lt;DAY(A29),"",A29+1))</f>
        <v>42576</v>
      </c>
      <c r="C29" s="5">
        <f t="shared" ref="C29:C30" si="55">IF(B29="","",IF(DAY(B29+1)&lt;DAY(B29),"",B29+1))</f>
        <v>42577</v>
      </c>
      <c r="D29" s="5">
        <f t="shared" ref="D29:D30" si="56">IF(C29="","",IF(DAY(C29+1)&lt;DAY(C29),"",C29+1))</f>
        <v>42578</v>
      </c>
      <c r="E29" s="5">
        <f t="shared" ref="E29:E30" si="57">IF(D29="","",IF(DAY(D29+1)&lt;DAY(D29),"",D29+1))</f>
        <v>42579</v>
      </c>
      <c r="F29" s="5">
        <f t="shared" ref="F29:F30" si="58">IF(E29="","",IF(DAY(E29+1)&lt;DAY(E29),"",E29+1))</f>
        <v>42580</v>
      </c>
      <c r="G29" s="5">
        <f t="shared" ref="G29:G30" si="59">IF(F29="","",IF(DAY(F29+1)&lt;DAY(F29),"",F29+1))</f>
        <v>42581</v>
      </c>
      <c r="I29" s="5">
        <f>IF(DAY(O28+1)&lt;DAY(O28),"",O28+1)</f>
        <v>42610</v>
      </c>
      <c r="J29" s="5">
        <f>IF(I29="","",IF(DAY(I29+1)&lt;DAY(I29),"",I29+1))</f>
        <v>42611</v>
      </c>
      <c r="K29" s="5">
        <f t="shared" ref="K29:K30" si="60">IF(J29="","",IF(DAY(J29+1)&lt;DAY(J29),"",J29+1))</f>
        <v>42612</v>
      </c>
      <c r="L29" s="5">
        <f t="shared" ref="L29:L30" si="61">IF(K29="","",IF(DAY(K29+1)&lt;DAY(K29),"",K29+1))</f>
        <v>42613</v>
      </c>
      <c r="M29" s="5" t="str">
        <f t="shared" ref="M29:M30" si="62">IF(L29="","",IF(DAY(L29+1)&lt;DAY(L29),"",L29+1))</f>
        <v/>
      </c>
      <c r="N29" s="5" t="str">
        <f t="shared" ref="N29:N30" si="63">IF(M29="","",IF(DAY(M29+1)&lt;DAY(M29),"",M29+1))</f>
        <v/>
      </c>
      <c r="O29" s="5" t="str">
        <f t="shared" ref="O29:O30" si="64">IF(N29="","",IF(DAY(N29+1)&lt;DAY(N29),"",N29+1))</f>
        <v/>
      </c>
      <c r="Q29" s="5">
        <f>IF(DAY(W28+1)&lt;DAY(W28),"",W28+1)</f>
        <v>42638</v>
      </c>
      <c r="R29" s="5">
        <f>IF(Q29="","",IF(DAY(Q29+1)&lt;DAY(Q29),"",Q29+1))</f>
        <v>42639</v>
      </c>
      <c r="S29" s="5">
        <f t="shared" ref="S29:S30" si="65">IF(R29="","",IF(DAY(R29+1)&lt;DAY(R29),"",R29+1))</f>
        <v>42640</v>
      </c>
      <c r="T29" s="5">
        <f t="shared" ref="T29:T30" si="66">IF(S29="","",IF(DAY(S29+1)&lt;DAY(S29),"",S29+1))</f>
        <v>42641</v>
      </c>
      <c r="U29" s="5">
        <f t="shared" ref="U29:U30" si="67">IF(T29="","",IF(DAY(T29+1)&lt;DAY(T29),"",T29+1))</f>
        <v>42642</v>
      </c>
      <c r="V29" s="5">
        <f t="shared" ref="V29:V30" si="68">IF(U29="","",IF(DAY(U29+1)&lt;DAY(U29),"",U29+1))</f>
        <v>42643</v>
      </c>
      <c r="W29" s="5" t="str">
        <f t="shared" ref="W29:W30" si="69">IF(V29="","",IF(DAY(V29+1)&lt;DAY(V29),"",V29+1))</f>
        <v/>
      </c>
    </row>
    <row r="30" spans="1:23" x14ac:dyDescent="0.25">
      <c r="A30" s="5">
        <f>IF(G29="","",IF(DAY(G29+1)&lt;DAY(G29),"",G29+1))</f>
        <v>42582</v>
      </c>
      <c r="B30" s="5" t="str">
        <f>IF(A30="","",IF(DAY(A30+1)&lt;DAY(A30),"",A30+1))</f>
        <v/>
      </c>
      <c r="C30" s="5" t="str">
        <f t="shared" si="55"/>
        <v/>
      </c>
      <c r="D30" s="5" t="str">
        <f t="shared" si="56"/>
        <v/>
      </c>
      <c r="E30" s="5" t="str">
        <f t="shared" si="57"/>
        <v/>
      </c>
      <c r="F30" s="5" t="str">
        <f t="shared" si="58"/>
        <v/>
      </c>
      <c r="G30" s="5" t="str">
        <f t="shared" si="59"/>
        <v/>
      </c>
      <c r="I30" s="5" t="str">
        <f>IF(O29="","",IF(DAY(O29+1)&lt;DAY(O29),"",O29+1))</f>
        <v/>
      </c>
      <c r="J30" s="5" t="str">
        <f>IF(I30="","",IF(DAY(I30+1)&lt;DAY(I30),"",I30+1))</f>
        <v/>
      </c>
      <c r="K30" s="5" t="str">
        <f t="shared" si="60"/>
        <v/>
      </c>
      <c r="L30" s="5" t="str">
        <f t="shared" si="61"/>
        <v/>
      </c>
      <c r="M30" s="5" t="str">
        <f t="shared" si="62"/>
        <v/>
      </c>
      <c r="N30" s="5" t="str">
        <f t="shared" si="63"/>
        <v/>
      </c>
      <c r="O30" s="5" t="str">
        <f t="shared" si="64"/>
        <v/>
      </c>
      <c r="Q30" s="5" t="str">
        <f>IF(W29="","",IF(DAY(W29+1)&lt;DAY(W29),"",W29+1))</f>
        <v/>
      </c>
      <c r="R30" s="5" t="str">
        <f>IF(Q30="","",IF(DAY(Q30+1)&lt;DAY(Q30),"",Q30+1))</f>
        <v/>
      </c>
      <c r="S30" s="5" t="str">
        <f t="shared" si="65"/>
        <v/>
      </c>
      <c r="T30" s="5" t="str">
        <f t="shared" si="66"/>
        <v/>
      </c>
      <c r="U30" s="5" t="str">
        <f t="shared" si="67"/>
        <v/>
      </c>
      <c r="V30" s="5" t="str">
        <f t="shared" si="68"/>
        <v/>
      </c>
      <c r="W30" s="5" t="str">
        <f t="shared" si="69"/>
        <v/>
      </c>
    </row>
    <row r="31" spans="1:23" ht="8.1" customHeight="1" x14ac:dyDescent="0.25"/>
    <row r="32" spans="1:23" ht="21" x14ac:dyDescent="0.25">
      <c r="A32" s="8" t="s">
        <v>15</v>
      </c>
      <c r="B32" s="9"/>
      <c r="C32" s="9"/>
      <c r="D32" s="9"/>
      <c r="E32" s="9"/>
      <c r="F32" s="9"/>
      <c r="G32" s="10"/>
      <c r="H32" s="1"/>
      <c r="I32" s="8" t="s">
        <v>16</v>
      </c>
      <c r="J32" s="9"/>
      <c r="K32" s="9"/>
      <c r="L32" s="9"/>
      <c r="M32" s="9"/>
      <c r="N32" s="9"/>
      <c r="O32" s="10"/>
      <c r="P32" s="1"/>
      <c r="Q32" s="8" t="s">
        <v>17</v>
      </c>
      <c r="R32" s="9"/>
      <c r="S32" s="9"/>
      <c r="T32" s="9"/>
      <c r="U32" s="9"/>
      <c r="V32" s="9"/>
      <c r="W32" s="10"/>
    </row>
    <row r="33" spans="1:23" x14ac:dyDescent="0.25">
      <c r="A33" s="6" t="s">
        <v>1</v>
      </c>
      <c r="B33" s="6" t="s">
        <v>2</v>
      </c>
      <c r="C33" s="6" t="s">
        <v>3</v>
      </c>
      <c r="D33" s="6" t="s">
        <v>4</v>
      </c>
      <c r="E33" s="6" t="s">
        <v>3</v>
      </c>
      <c r="F33" s="6" t="s">
        <v>5</v>
      </c>
      <c r="G33" s="6" t="s">
        <v>1</v>
      </c>
      <c r="I33" s="6" t="s">
        <v>1</v>
      </c>
      <c r="J33" s="6" t="s">
        <v>2</v>
      </c>
      <c r="K33" s="6" t="s">
        <v>3</v>
      </c>
      <c r="L33" s="6" t="s">
        <v>4</v>
      </c>
      <c r="M33" s="6" t="s">
        <v>3</v>
      </c>
      <c r="N33" s="6" t="s">
        <v>5</v>
      </c>
      <c r="O33" s="6" t="s">
        <v>1</v>
      </c>
      <c r="Q33" s="6" t="s">
        <v>1</v>
      </c>
      <c r="R33" s="6" t="s">
        <v>2</v>
      </c>
      <c r="S33" s="6" t="s">
        <v>3</v>
      </c>
      <c r="T33" s="6" t="s">
        <v>4</v>
      </c>
      <c r="U33" s="6" t="s">
        <v>3</v>
      </c>
      <c r="V33" s="6" t="s">
        <v>5</v>
      </c>
      <c r="W33" s="6" t="s">
        <v>1</v>
      </c>
    </row>
    <row r="34" spans="1:23" x14ac:dyDescent="0.25">
      <c r="A34" s="5" t="str">
        <f>IF(Settings!$G$19=1,Settings!$C$19,"")</f>
        <v/>
      </c>
      <c r="B34" s="5" t="str">
        <f>IF(A34="",IF(Settings!$G$19=2,Settings!$C$19,""),A34+1)</f>
        <v/>
      </c>
      <c r="C34" s="5" t="str">
        <f>IF(B34="",IF(Settings!$G$19=3,Settings!$C$19,""),B34+1)</f>
        <v/>
      </c>
      <c r="D34" s="5" t="str">
        <f>IF(C34="",IF(Settings!$G$19=4,Settings!$C$19,""),C34+1)</f>
        <v/>
      </c>
      <c r="E34" s="5" t="str">
        <f>IF(D34="",IF(Settings!$G$19=5,Settings!$C$19,""),D34+1)</f>
        <v/>
      </c>
      <c r="F34" s="5" t="str">
        <f>IF(E34="",IF(Settings!$G$19=6,Settings!$C$19,""),E34+1)</f>
        <v/>
      </c>
      <c r="G34" s="5">
        <f>IF(F34="",IF(Settings!$G$19=7,Settings!$C$19,""),F34+1)</f>
        <v>42644</v>
      </c>
      <c r="I34" s="5" t="str">
        <f>IF(Settings!$G$20=1,Settings!$C$20,"")</f>
        <v/>
      </c>
      <c r="J34" s="5" t="str">
        <f>IF(I34="",IF(Settings!$G$20=2,Settings!$C$20,""),I34+1)</f>
        <v/>
      </c>
      <c r="K34" s="5">
        <f>IF(J34="",IF(Settings!$G$20=3,Settings!$C$20,""),J34+1)</f>
        <v>42675</v>
      </c>
      <c r="L34" s="5">
        <f>IF(K34="",IF(Settings!$G$20=4,Settings!$C$20,""),K34+1)</f>
        <v>42676</v>
      </c>
      <c r="M34" s="5">
        <f>IF(L34="",IF(Settings!$G$20=5,Settings!$C$20,""),L34+1)</f>
        <v>42677</v>
      </c>
      <c r="N34" s="5">
        <f>IF(M34="",IF(Settings!$G$20=6,Settings!$C$20,""),M34+1)</f>
        <v>42678</v>
      </c>
      <c r="O34" s="5">
        <f>IF(N34="",IF(Settings!$G$20=7,Settings!$C$20,""),N34+1)</f>
        <v>42679</v>
      </c>
      <c r="Q34" s="5" t="str">
        <f>IF(Settings!$G$21=1,Settings!$C$21,"")</f>
        <v/>
      </c>
      <c r="R34" s="5" t="str">
        <f>IF(Q34="",IF(Settings!$G$21=2,Settings!$C$21,""),Q34+1)</f>
        <v/>
      </c>
      <c r="S34" s="5" t="str">
        <f>IF(R34="",IF(Settings!$G$21=3,Settings!$C$21,""),R34+1)</f>
        <v/>
      </c>
      <c r="T34" s="5" t="str">
        <f>IF(S34="",IF(Settings!$G$21=4,Settings!$C$21,""),S34+1)</f>
        <v/>
      </c>
      <c r="U34" s="5">
        <f>IF(T34="",IF(Settings!$G$21=5,Settings!$C$21,""),T34+1)</f>
        <v>42705</v>
      </c>
      <c r="V34" s="5">
        <f>IF(U34="",IF(Settings!$G$21=6,Settings!$C$21,""),U34+1)</f>
        <v>42706</v>
      </c>
      <c r="W34" s="5">
        <f>IF(V34="",IF(Settings!$G$21=7,Settings!$C$21,""),V34+1)</f>
        <v>42707</v>
      </c>
    </row>
    <row r="35" spans="1:23" x14ac:dyDescent="0.25">
      <c r="A35" s="5">
        <f>G34+1</f>
        <v>42645</v>
      </c>
      <c r="B35" s="5">
        <f>A35+1</f>
        <v>42646</v>
      </c>
      <c r="C35" s="5">
        <f t="shared" ref="C35:C37" si="70">B35+1</f>
        <v>42647</v>
      </c>
      <c r="D35" s="5">
        <f t="shared" ref="D35:D37" si="71">C35+1</f>
        <v>42648</v>
      </c>
      <c r="E35" s="5">
        <f t="shared" ref="E35:E37" si="72">D35+1</f>
        <v>42649</v>
      </c>
      <c r="F35" s="5">
        <f t="shared" ref="F35:F37" si="73">E35+1</f>
        <v>42650</v>
      </c>
      <c r="G35" s="5">
        <f t="shared" ref="G35:G37" si="74">F35+1</f>
        <v>42651</v>
      </c>
      <c r="I35" s="5">
        <f>O34+1</f>
        <v>42680</v>
      </c>
      <c r="J35" s="5">
        <f>I35+1</f>
        <v>42681</v>
      </c>
      <c r="K35" s="5">
        <f t="shared" ref="K35:K37" si="75">J35+1</f>
        <v>42682</v>
      </c>
      <c r="L35" s="5">
        <f t="shared" ref="L35:L37" si="76">K35+1</f>
        <v>42683</v>
      </c>
      <c r="M35" s="5">
        <f t="shared" ref="M35:M37" si="77">L35+1</f>
        <v>42684</v>
      </c>
      <c r="N35" s="5">
        <f t="shared" ref="N35:N37" si="78">M35+1</f>
        <v>42685</v>
      </c>
      <c r="O35" s="5">
        <f t="shared" ref="O35:O37" si="79">N35+1</f>
        <v>42686</v>
      </c>
      <c r="Q35" s="5">
        <f>W34+1</f>
        <v>42708</v>
      </c>
      <c r="R35" s="5">
        <f>Q35+1</f>
        <v>42709</v>
      </c>
      <c r="S35" s="5">
        <f t="shared" ref="S35:S37" si="80">R35+1</f>
        <v>42710</v>
      </c>
      <c r="T35" s="5">
        <f t="shared" ref="T35:T37" si="81">S35+1</f>
        <v>42711</v>
      </c>
      <c r="U35" s="5">
        <f t="shared" ref="U35:U37" si="82">T35+1</f>
        <v>42712</v>
      </c>
      <c r="V35" s="5">
        <f t="shared" ref="V35:V37" si="83">U35+1</f>
        <v>42713</v>
      </c>
      <c r="W35" s="5">
        <f t="shared" ref="W35:W37" si="84">V35+1</f>
        <v>42714</v>
      </c>
    </row>
    <row r="36" spans="1:23" x14ac:dyDescent="0.25">
      <c r="A36" s="5">
        <f>G35+1</f>
        <v>42652</v>
      </c>
      <c r="B36" s="5">
        <f>A36+1</f>
        <v>42653</v>
      </c>
      <c r="C36" s="5">
        <f t="shared" si="70"/>
        <v>42654</v>
      </c>
      <c r="D36" s="5">
        <f t="shared" si="71"/>
        <v>42655</v>
      </c>
      <c r="E36" s="5">
        <f t="shared" si="72"/>
        <v>42656</v>
      </c>
      <c r="F36" s="5">
        <f t="shared" si="73"/>
        <v>42657</v>
      </c>
      <c r="G36" s="5">
        <f t="shared" si="74"/>
        <v>42658</v>
      </c>
      <c r="I36" s="5">
        <f>O35+1</f>
        <v>42687</v>
      </c>
      <c r="J36" s="5">
        <f>I36+1</f>
        <v>42688</v>
      </c>
      <c r="K36" s="5">
        <f t="shared" si="75"/>
        <v>42689</v>
      </c>
      <c r="L36" s="5">
        <f t="shared" si="76"/>
        <v>42690</v>
      </c>
      <c r="M36" s="5">
        <f t="shared" si="77"/>
        <v>42691</v>
      </c>
      <c r="N36" s="5">
        <f t="shared" si="78"/>
        <v>42692</v>
      </c>
      <c r="O36" s="5">
        <f t="shared" si="79"/>
        <v>42693</v>
      </c>
      <c r="Q36" s="5">
        <f>W35+1</f>
        <v>42715</v>
      </c>
      <c r="R36" s="5">
        <f>Q36+1</f>
        <v>42716</v>
      </c>
      <c r="S36" s="5">
        <f t="shared" si="80"/>
        <v>42717</v>
      </c>
      <c r="T36" s="5">
        <f t="shared" si="81"/>
        <v>42718</v>
      </c>
      <c r="U36" s="5">
        <f t="shared" si="82"/>
        <v>42719</v>
      </c>
      <c r="V36" s="5">
        <f t="shared" si="83"/>
        <v>42720</v>
      </c>
      <c r="W36" s="5">
        <f t="shared" si="84"/>
        <v>42721</v>
      </c>
    </row>
    <row r="37" spans="1:23" x14ac:dyDescent="0.25">
      <c r="A37" s="5">
        <f>G36+1</f>
        <v>42659</v>
      </c>
      <c r="B37" s="5">
        <f>A37+1</f>
        <v>42660</v>
      </c>
      <c r="C37" s="5">
        <f t="shared" si="70"/>
        <v>42661</v>
      </c>
      <c r="D37" s="5">
        <f t="shared" si="71"/>
        <v>42662</v>
      </c>
      <c r="E37" s="5">
        <f t="shared" si="72"/>
        <v>42663</v>
      </c>
      <c r="F37" s="5">
        <f t="shared" si="73"/>
        <v>42664</v>
      </c>
      <c r="G37" s="5">
        <f t="shared" si="74"/>
        <v>42665</v>
      </c>
      <c r="I37" s="5">
        <f>O36+1</f>
        <v>42694</v>
      </c>
      <c r="J37" s="5">
        <f>I37+1</f>
        <v>42695</v>
      </c>
      <c r="K37" s="5">
        <f t="shared" si="75"/>
        <v>42696</v>
      </c>
      <c r="L37" s="5">
        <f t="shared" si="76"/>
        <v>42697</v>
      </c>
      <c r="M37" s="5">
        <f t="shared" si="77"/>
        <v>42698</v>
      </c>
      <c r="N37" s="5">
        <f t="shared" si="78"/>
        <v>42699</v>
      </c>
      <c r="O37" s="5">
        <f t="shared" si="79"/>
        <v>42700</v>
      </c>
      <c r="Q37" s="5">
        <f>W36+1</f>
        <v>42722</v>
      </c>
      <c r="R37" s="5">
        <f>Q37+1</f>
        <v>42723</v>
      </c>
      <c r="S37" s="5">
        <f t="shared" si="80"/>
        <v>42724</v>
      </c>
      <c r="T37" s="5">
        <f t="shared" si="81"/>
        <v>42725</v>
      </c>
      <c r="U37" s="5">
        <f t="shared" si="82"/>
        <v>42726</v>
      </c>
      <c r="V37" s="5">
        <f t="shared" si="83"/>
        <v>42727</v>
      </c>
      <c r="W37" s="5">
        <f t="shared" si="84"/>
        <v>42728</v>
      </c>
    </row>
    <row r="38" spans="1:23" x14ac:dyDescent="0.25">
      <c r="A38" s="5">
        <f>IF(DAY(G37+1)&lt;DAY(G37),"",G37+1)</f>
        <v>42666</v>
      </c>
      <c r="B38" s="5">
        <f>IF(A38="","",IF(DAY(A38+1)&lt;DAY(A38),"",A38+1))</f>
        <v>42667</v>
      </c>
      <c r="C38" s="5">
        <f t="shared" ref="C38:C39" si="85">IF(B38="","",IF(DAY(B38+1)&lt;DAY(B38),"",B38+1))</f>
        <v>42668</v>
      </c>
      <c r="D38" s="5">
        <f t="shared" ref="D38:D39" si="86">IF(C38="","",IF(DAY(C38+1)&lt;DAY(C38),"",C38+1))</f>
        <v>42669</v>
      </c>
      <c r="E38" s="5">
        <f t="shared" ref="E38:E39" si="87">IF(D38="","",IF(DAY(D38+1)&lt;DAY(D38),"",D38+1))</f>
        <v>42670</v>
      </c>
      <c r="F38" s="5">
        <f t="shared" ref="F38:F39" si="88">IF(E38="","",IF(DAY(E38+1)&lt;DAY(E38),"",E38+1))</f>
        <v>42671</v>
      </c>
      <c r="G38" s="5">
        <f t="shared" ref="G38:G39" si="89">IF(F38="","",IF(DAY(F38+1)&lt;DAY(F38),"",F38+1))</f>
        <v>42672</v>
      </c>
      <c r="I38" s="5">
        <f>IF(DAY(O37+1)&lt;DAY(O37),"",O37+1)</f>
        <v>42701</v>
      </c>
      <c r="J38" s="5">
        <f>IF(I38="","",IF(DAY(I38+1)&lt;DAY(I38),"",I38+1))</f>
        <v>42702</v>
      </c>
      <c r="K38" s="5">
        <f t="shared" ref="K38:K39" si="90">IF(J38="","",IF(DAY(J38+1)&lt;DAY(J38),"",J38+1))</f>
        <v>42703</v>
      </c>
      <c r="L38" s="5">
        <f t="shared" ref="L38:L39" si="91">IF(K38="","",IF(DAY(K38+1)&lt;DAY(K38),"",K38+1))</f>
        <v>42704</v>
      </c>
      <c r="M38" s="5" t="str">
        <f t="shared" ref="M38:M39" si="92">IF(L38="","",IF(DAY(L38+1)&lt;DAY(L38),"",L38+1))</f>
        <v/>
      </c>
      <c r="N38" s="5" t="str">
        <f t="shared" ref="N38:N39" si="93">IF(M38="","",IF(DAY(M38+1)&lt;DAY(M38),"",M38+1))</f>
        <v/>
      </c>
      <c r="O38" s="5" t="str">
        <f t="shared" ref="O38:O39" si="94">IF(N38="","",IF(DAY(N38+1)&lt;DAY(N38),"",N38+1))</f>
        <v/>
      </c>
      <c r="Q38" s="5">
        <f>IF(DAY(W37+1)&lt;DAY(W37),"",W37+1)</f>
        <v>42729</v>
      </c>
      <c r="R38" s="5">
        <f>IF(Q38="","",IF(DAY(Q38+1)&lt;DAY(Q38),"",Q38+1))</f>
        <v>42730</v>
      </c>
      <c r="S38" s="5">
        <f t="shared" ref="S38:S39" si="95">IF(R38="","",IF(DAY(R38+1)&lt;DAY(R38),"",R38+1))</f>
        <v>42731</v>
      </c>
      <c r="T38" s="5">
        <f t="shared" ref="T38:T39" si="96">IF(S38="","",IF(DAY(S38+1)&lt;DAY(S38),"",S38+1))</f>
        <v>42732</v>
      </c>
      <c r="U38" s="5">
        <f t="shared" ref="U38:U39" si="97">IF(T38="","",IF(DAY(T38+1)&lt;DAY(T38),"",T38+1))</f>
        <v>42733</v>
      </c>
      <c r="V38" s="5">
        <f t="shared" ref="V38:V39" si="98">IF(U38="","",IF(DAY(U38+1)&lt;DAY(U38),"",U38+1))</f>
        <v>42734</v>
      </c>
      <c r="W38" s="5">
        <f t="shared" ref="W38:W39" si="99">IF(V38="","",IF(DAY(V38+1)&lt;DAY(V38),"",V38+1))</f>
        <v>42735</v>
      </c>
    </row>
    <row r="39" spans="1:23" x14ac:dyDescent="0.25">
      <c r="A39" s="5">
        <f>IF(G38="","",IF(DAY(G38+1)&lt;DAY(G38),"",G38+1))</f>
        <v>42673</v>
      </c>
      <c r="B39" s="5">
        <f>IF(A39="","",IF(DAY(A39+1)&lt;DAY(A39),"",A39+1))</f>
        <v>42674</v>
      </c>
      <c r="C39" s="5" t="str">
        <f t="shared" si="85"/>
        <v/>
      </c>
      <c r="D39" s="5" t="str">
        <f t="shared" si="86"/>
        <v/>
      </c>
      <c r="E39" s="5" t="str">
        <f t="shared" si="87"/>
        <v/>
      </c>
      <c r="F39" s="5" t="str">
        <f t="shared" si="88"/>
        <v/>
      </c>
      <c r="G39" s="5" t="str">
        <f t="shared" si="89"/>
        <v/>
      </c>
      <c r="I39" s="5" t="str">
        <f>IF(O38="","",IF(DAY(O38+1)&lt;DAY(O38),"",O38+1))</f>
        <v/>
      </c>
      <c r="J39" s="5" t="str">
        <f>IF(I39="","",IF(DAY(I39+1)&lt;DAY(I39),"",I39+1))</f>
        <v/>
      </c>
      <c r="K39" s="5" t="str">
        <f t="shared" si="90"/>
        <v/>
      </c>
      <c r="L39" s="5" t="str">
        <f t="shared" si="91"/>
        <v/>
      </c>
      <c r="M39" s="5" t="str">
        <f t="shared" si="92"/>
        <v/>
      </c>
      <c r="N39" s="5" t="str">
        <f t="shared" si="93"/>
        <v/>
      </c>
      <c r="O39" s="5" t="str">
        <f t="shared" si="94"/>
        <v/>
      </c>
      <c r="Q39" s="5" t="str">
        <f>IF(W38="","",IF(DAY(W38+1)&lt;DAY(W38),"",W38+1))</f>
        <v/>
      </c>
      <c r="R39" s="5" t="str">
        <f>IF(Q39="","",IF(DAY(Q39+1)&lt;DAY(Q39),"",Q39+1))</f>
        <v/>
      </c>
      <c r="S39" s="5" t="str">
        <f t="shared" si="95"/>
        <v/>
      </c>
      <c r="T39" s="5" t="str">
        <f t="shared" si="96"/>
        <v/>
      </c>
      <c r="U39" s="5" t="str">
        <f t="shared" si="97"/>
        <v/>
      </c>
      <c r="V39" s="5" t="str">
        <f t="shared" si="98"/>
        <v/>
      </c>
      <c r="W39" s="5" t="str">
        <f t="shared" si="99"/>
        <v/>
      </c>
    </row>
  </sheetData>
  <sheetProtection password="B98C" sheet="1" objects="1" scenarios="1" selectLockedCells="1" selectUnlockedCells="1"/>
  <conditionalFormatting sqref="A7:G12">
    <cfRule type="expression" dxfId="387" priority="29">
      <formula>A7=""</formula>
    </cfRule>
  </conditionalFormatting>
  <conditionalFormatting sqref="I7:O12">
    <cfRule type="expression" dxfId="386" priority="28">
      <formula>I7=""</formula>
    </cfRule>
  </conditionalFormatting>
  <conditionalFormatting sqref="Q7:W12">
    <cfRule type="expression" dxfId="385" priority="27">
      <formula>Q7=""</formula>
    </cfRule>
  </conditionalFormatting>
  <conditionalFormatting sqref="Q16:W21">
    <cfRule type="expression" dxfId="384" priority="26">
      <formula>Q16=""</formula>
    </cfRule>
  </conditionalFormatting>
  <conditionalFormatting sqref="I16:O21">
    <cfRule type="expression" dxfId="383" priority="25">
      <formula>I16=""</formula>
    </cfRule>
  </conditionalFormatting>
  <conditionalFormatting sqref="A16:G21">
    <cfRule type="expression" dxfId="382" priority="24">
      <formula>A16=""</formula>
    </cfRule>
  </conditionalFormatting>
  <conditionalFormatting sqref="A25:G30">
    <cfRule type="expression" dxfId="381" priority="23">
      <formula>A25=""</formula>
    </cfRule>
  </conditionalFormatting>
  <conditionalFormatting sqref="I25:O30">
    <cfRule type="expression" dxfId="380" priority="22">
      <formula>I25=""</formula>
    </cfRule>
  </conditionalFormatting>
  <conditionalFormatting sqref="Q25:W30">
    <cfRule type="expression" dxfId="379" priority="21">
      <formula>Q25=""</formula>
    </cfRule>
  </conditionalFormatting>
  <conditionalFormatting sqref="Q34:W39">
    <cfRule type="expression" dxfId="378" priority="20">
      <formula>Q34=""</formula>
    </cfRule>
  </conditionalFormatting>
  <conditionalFormatting sqref="I34:O39">
    <cfRule type="expression" dxfId="377" priority="19">
      <formula>I34=""</formula>
    </cfRule>
  </conditionalFormatting>
  <conditionalFormatting sqref="A34:G39">
    <cfRule type="expression" dxfId="376" priority="18">
      <formula>A34=""</formula>
    </cfRule>
  </conditionalFormatting>
  <conditionalFormatting sqref="A5:G5 I5:O5 Q5:W5 A14:G14 I14:O14 Q14:W14 A23:G23 I23:O23 Q23:W23 A32:G32 I32:O32 Q32:W32">
    <cfRule type="expression" dxfId="375" priority="7">
      <formula>$AA$5=1</formula>
    </cfRule>
    <cfRule type="expression" dxfId="374" priority="8">
      <formula>$AA$6=2</formula>
    </cfRule>
    <cfRule type="expression" dxfId="373" priority="9">
      <formula>$AA$7=3</formula>
    </cfRule>
    <cfRule type="expression" dxfId="372" priority="10">
      <formula>$AA$8=4</formula>
    </cfRule>
    <cfRule type="expression" dxfId="371" priority="11">
      <formula>$AA$9=5</formula>
    </cfRule>
    <cfRule type="expression" dxfId="370" priority="12">
      <formula>$AA$10=6</formula>
    </cfRule>
    <cfRule type="expression" dxfId="369" priority="14">
      <formula>$AA$11=7</formula>
    </cfRule>
    <cfRule type="expression" dxfId="368" priority="16">
      <formula>$AA$12=8</formula>
    </cfRule>
  </conditionalFormatting>
  <conditionalFormatting sqref="A6:G6 I6:O6 Q6:W6 A15:G15 I15:O15 Q15:W15 A24:G24 I24:O24 Q24:W24 A33:G33 I33:O33 Q33:W33">
    <cfRule type="expression" dxfId="367" priority="1">
      <formula>$AA$5=1</formula>
    </cfRule>
    <cfRule type="expression" dxfId="366" priority="2">
      <formula>$AA$6=2</formula>
    </cfRule>
    <cfRule type="expression" dxfId="365" priority="3">
      <formula>$AA$7=3</formula>
    </cfRule>
    <cfRule type="expression" dxfId="364" priority="4">
      <formula>$AA$8=4</formula>
    </cfRule>
    <cfRule type="expression" dxfId="363" priority="5">
      <formula>$AA$9=5</formula>
    </cfRule>
    <cfRule type="expression" dxfId="362" priority="6">
      <formula>$AA$10=6</formula>
    </cfRule>
    <cfRule type="expression" dxfId="361" priority="13">
      <formula>$AA$11=7</formula>
    </cfRule>
    <cfRule type="expression" dxfId="360" priority="15">
      <formula>$AA$12=8</formula>
    </cfRule>
  </conditionalFormatting>
  <printOptions horizontalCentered="1" verticalCentered="1"/>
  <pageMargins left="0.19685039370078741" right="0.19685039370078741" top="0.39370078740157483" bottom="0.6692913385826772" header="0" footer="0.19685039370078741"/>
  <pageSetup paperSize="9" scale="96" orientation="landscape" r:id="rId1"/>
  <headerFooter>
    <oddFooter>&amp;Lhttp://www.excelsupersite.com&amp;RExcelSuperSite - Yearly Calendar</oddFooter>
  </headerFooter>
  <ignoredErrors>
    <ignoredError sqref="AA5:AA12"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14</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IF(Settings!$G$18=1,Settings!$C$18,"")</f>
        <v/>
      </c>
      <c r="B5" s="43" t="str">
        <f>IF(A5="",IF(Settings!$G$18=2,Settings!$C$18,""),A5+1)</f>
        <v/>
      </c>
      <c r="C5" s="43" t="str">
        <f>IF(B5="",IF(Settings!$G$18=3,Settings!$C$18,""),B5+1)</f>
        <v/>
      </c>
      <c r="D5" s="43" t="str">
        <f>IF(C5="",IF(Settings!$G$18=4,Settings!$C$18,""),C5+1)</f>
        <v/>
      </c>
      <c r="E5" s="43">
        <f>IF(D5="",IF(Settings!$G$18=5,Settings!$C$18,""),D5+1)</f>
        <v>42614</v>
      </c>
      <c r="F5" s="43">
        <f>IF(E5="",IF(Settings!$G$18=6,Settings!$C$18,""),E5+1)</f>
        <v>42615</v>
      </c>
      <c r="G5" s="44">
        <f>IF(F5="",IF(Settings!$G$18=7,Settings!$C$18,""),F5+1)</f>
        <v>42616</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42617</v>
      </c>
      <c r="B9" s="43">
        <f>A9+1</f>
        <v>42618</v>
      </c>
      <c r="C9" s="43">
        <f t="shared" ref="C9:G9" si="0">B9+1</f>
        <v>42619</v>
      </c>
      <c r="D9" s="43">
        <f t="shared" si="0"/>
        <v>42620</v>
      </c>
      <c r="E9" s="43">
        <f t="shared" si="0"/>
        <v>42621</v>
      </c>
      <c r="F9" s="43">
        <f t="shared" si="0"/>
        <v>42622</v>
      </c>
      <c r="G9" s="44">
        <f t="shared" si="0"/>
        <v>42623</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42624</v>
      </c>
      <c r="B13" s="43">
        <f t="shared" ref="B13:G13" si="1">A13+1</f>
        <v>42625</v>
      </c>
      <c r="C13" s="43">
        <f t="shared" si="1"/>
        <v>42626</v>
      </c>
      <c r="D13" s="43">
        <f t="shared" si="1"/>
        <v>42627</v>
      </c>
      <c r="E13" s="43">
        <f t="shared" si="1"/>
        <v>42628</v>
      </c>
      <c r="F13" s="43">
        <f t="shared" si="1"/>
        <v>42629</v>
      </c>
      <c r="G13" s="44">
        <f t="shared" si="1"/>
        <v>42630</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42631</v>
      </c>
      <c r="B17" s="43">
        <f t="shared" ref="B17:G17" si="2">A17+1</f>
        <v>42632</v>
      </c>
      <c r="C17" s="43">
        <f t="shared" si="2"/>
        <v>42633</v>
      </c>
      <c r="D17" s="43">
        <f t="shared" si="2"/>
        <v>42634</v>
      </c>
      <c r="E17" s="43">
        <f t="shared" si="2"/>
        <v>42635</v>
      </c>
      <c r="F17" s="43">
        <f t="shared" si="2"/>
        <v>42636</v>
      </c>
      <c r="G17" s="44">
        <f t="shared" si="2"/>
        <v>42637</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42638</v>
      </c>
      <c r="B21" s="43">
        <f>IF(A21="","",IF(DAY(A21+1)&lt;DAY(A21),"",A21+1))</f>
        <v>42639</v>
      </c>
      <c r="C21" s="43">
        <f t="shared" ref="C21:G21" si="3">IF(B21="","",IF(DAY(B21+1)&lt;DAY(B21),"",B21+1))</f>
        <v>42640</v>
      </c>
      <c r="D21" s="43">
        <f t="shared" si="3"/>
        <v>42641</v>
      </c>
      <c r="E21" s="43">
        <f t="shared" si="3"/>
        <v>42642</v>
      </c>
      <c r="F21" s="43">
        <f t="shared" si="3"/>
        <v>42643</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119" priority="21">
      <formula>$AA$5=1</formula>
    </cfRule>
    <cfRule type="expression" dxfId="118" priority="22">
      <formula>$AA$6=2</formula>
    </cfRule>
    <cfRule type="expression" dxfId="117" priority="23">
      <formula>$AA$7=3</formula>
    </cfRule>
    <cfRule type="expression" dxfId="116" priority="24">
      <formula>$AA$8=4</formula>
    </cfRule>
    <cfRule type="expression" dxfId="115" priority="25">
      <formula>$AA$9=5</formula>
    </cfRule>
    <cfRule type="expression" dxfId="114" priority="26">
      <formula>$AA$10=6</formula>
    </cfRule>
    <cfRule type="expression" dxfId="113" priority="28">
      <formula>$AA$11=7</formula>
    </cfRule>
    <cfRule type="expression" dxfId="112" priority="30">
      <formula>$AA$12=8</formula>
    </cfRule>
  </conditionalFormatting>
  <conditionalFormatting sqref="A4:G4">
    <cfRule type="expression" dxfId="111" priority="15">
      <formula>$AA$5=1</formula>
    </cfRule>
    <cfRule type="expression" dxfId="110" priority="16">
      <formula>$AA$6=2</formula>
    </cfRule>
    <cfRule type="expression" dxfId="109" priority="17">
      <formula>$AA$7=3</formula>
    </cfRule>
    <cfRule type="expression" dxfId="108" priority="18">
      <formula>$AA$8=4</formula>
    </cfRule>
    <cfRule type="expression" dxfId="107" priority="19">
      <formula>$AA$9=5</formula>
    </cfRule>
    <cfRule type="expression" dxfId="106" priority="20">
      <formula>$AA$10=6</formula>
    </cfRule>
    <cfRule type="expression" dxfId="105" priority="27">
      <formula>$AA$11=7</formula>
    </cfRule>
    <cfRule type="expression" dxfId="104" priority="29">
      <formula>$AA$12=8</formula>
    </cfRule>
  </conditionalFormatting>
  <conditionalFormatting sqref="I3">
    <cfRule type="expression" dxfId="103" priority="7">
      <formula>$AA$5=1</formula>
    </cfRule>
    <cfRule type="expression" dxfId="102" priority="8">
      <formula>$AA$6=2</formula>
    </cfRule>
    <cfRule type="expression" dxfId="101" priority="9">
      <formula>$AA$7=3</formula>
    </cfRule>
    <cfRule type="expression" dxfId="100" priority="10">
      <formula>$AA$8=4</formula>
    </cfRule>
    <cfRule type="expression" dxfId="99" priority="11">
      <formula>$AA$9=5</formula>
    </cfRule>
    <cfRule type="expression" dxfId="98" priority="12">
      <formula>$AA$10=6</formula>
    </cfRule>
    <cfRule type="expression" dxfId="97" priority="13">
      <formula>$AA$11=7</formula>
    </cfRule>
    <cfRule type="expression" dxfId="96" priority="14">
      <formula>$AA$12=8</formula>
    </cfRule>
  </conditionalFormatting>
  <conditionalFormatting sqref="A21:A24">
    <cfRule type="expression" dxfId="95" priority="4">
      <formula>A$21=""</formula>
    </cfRule>
  </conditionalFormatting>
  <conditionalFormatting sqref="A5:A8">
    <cfRule type="expression" dxfId="94" priority="6">
      <formula>A$5=""</formula>
    </cfRule>
  </conditionalFormatting>
  <conditionalFormatting sqref="B5:G8">
    <cfRule type="expression" dxfId="93" priority="5">
      <formula>B$5=""</formula>
    </cfRule>
  </conditionalFormatting>
  <conditionalFormatting sqref="B21:G24">
    <cfRule type="expression" dxfId="92" priority="3">
      <formula>B$21=""</formula>
    </cfRule>
  </conditionalFormatting>
  <conditionalFormatting sqref="A25:A28">
    <cfRule type="expression" dxfId="91" priority="2">
      <formula>A$25=""</formula>
    </cfRule>
  </conditionalFormatting>
  <conditionalFormatting sqref="B25:G28">
    <cfRule type="expression" dxfId="9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15</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IF(Settings!$G$19=1,Settings!$C$19,"")</f>
        <v/>
      </c>
      <c r="B5" s="43" t="str">
        <f>IF(A5="",IF(Settings!$G$19=2,Settings!$C$19,""),A5+1)</f>
        <v/>
      </c>
      <c r="C5" s="43" t="str">
        <f>IF(B5="",IF(Settings!$G$19=3,Settings!$C$19,""),B5+1)</f>
        <v/>
      </c>
      <c r="D5" s="43" t="str">
        <f>IF(C5="",IF(Settings!$G$19=4,Settings!$C$19,""),C5+1)</f>
        <v/>
      </c>
      <c r="E5" s="43" t="str">
        <f>IF(D5="",IF(Settings!$G$19=5,Settings!$C$19,""),D5+1)</f>
        <v/>
      </c>
      <c r="F5" s="43" t="str">
        <f>IF(E5="",IF(Settings!$G$19=6,Settings!$C$19,""),E5+1)</f>
        <v/>
      </c>
      <c r="G5" s="44">
        <f>IF(F5="",IF(Settings!$G$19=7,Settings!$C$19,""),F5+1)</f>
        <v>42644</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42645</v>
      </c>
      <c r="B9" s="43">
        <f>A9+1</f>
        <v>42646</v>
      </c>
      <c r="C9" s="43">
        <f t="shared" ref="C9:G9" si="0">B9+1</f>
        <v>42647</v>
      </c>
      <c r="D9" s="43">
        <f t="shared" si="0"/>
        <v>42648</v>
      </c>
      <c r="E9" s="43">
        <f t="shared" si="0"/>
        <v>42649</v>
      </c>
      <c r="F9" s="43">
        <f t="shared" si="0"/>
        <v>42650</v>
      </c>
      <c r="G9" s="44">
        <f t="shared" si="0"/>
        <v>42651</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42652</v>
      </c>
      <c r="B13" s="43">
        <f t="shared" ref="B13:G13" si="1">A13+1</f>
        <v>42653</v>
      </c>
      <c r="C13" s="43">
        <f t="shared" si="1"/>
        <v>42654</v>
      </c>
      <c r="D13" s="43">
        <f t="shared" si="1"/>
        <v>42655</v>
      </c>
      <c r="E13" s="43">
        <f t="shared" si="1"/>
        <v>42656</v>
      </c>
      <c r="F13" s="43">
        <f t="shared" si="1"/>
        <v>42657</v>
      </c>
      <c r="G13" s="44">
        <f t="shared" si="1"/>
        <v>42658</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42659</v>
      </c>
      <c r="B17" s="43">
        <f t="shared" ref="B17:G17" si="2">A17+1</f>
        <v>42660</v>
      </c>
      <c r="C17" s="43">
        <f t="shared" si="2"/>
        <v>42661</v>
      </c>
      <c r="D17" s="43">
        <f t="shared" si="2"/>
        <v>42662</v>
      </c>
      <c r="E17" s="43">
        <f t="shared" si="2"/>
        <v>42663</v>
      </c>
      <c r="F17" s="43">
        <f t="shared" si="2"/>
        <v>42664</v>
      </c>
      <c r="G17" s="44">
        <f t="shared" si="2"/>
        <v>42665</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42666</v>
      </c>
      <c r="B21" s="43">
        <f>IF(A21="","",IF(DAY(A21+1)&lt;DAY(A21),"",A21+1))</f>
        <v>42667</v>
      </c>
      <c r="C21" s="43">
        <f t="shared" ref="C21:G21" si="3">IF(B21="","",IF(DAY(B21+1)&lt;DAY(B21),"",B21+1))</f>
        <v>42668</v>
      </c>
      <c r="D21" s="43">
        <f t="shared" si="3"/>
        <v>42669</v>
      </c>
      <c r="E21" s="43">
        <f t="shared" si="3"/>
        <v>42670</v>
      </c>
      <c r="F21" s="43">
        <f t="shared" si="3"/>
        <v>42671</v>
      </c>
      <c r="G21" s="44">
        <f t="shared" si="3"/>
        <v>42672</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f>IF(G21="","",IF(DAY(G21+1)&lt;DAY(G21),"",G21+1))</f>
        <v>42673</v>
      </c>
      <c r="B25" s="43">
        <f t="shared" ref="B25:G25" si="4">IF(A25="","",IF(DAY(A25+1)&lt;DAY(A25),"",A25+1))</f>
        <v>42674</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89" priority="21">
      <formula>$AA$5=1</formula>
    </cfRule>
    <cfRule type="expression" dxfId="88" priority="22">
      <formula>$AA$6=2</formula>
    </cfRule>
    <cfRule type="expression" dxfId="87" priority="23">
      <formula>$AA$7=3</formula>
    </cfRule>
    <cfRule type="expression" dxfId="86" priority="24">
      <formula>$AA$8=4</formula>
    </cfRule>
    <cfRule type="expression" dxfId="85" priority="25">
      <formula>$AA$9=5</formula>
    </cfRule>
    <cfRule type="expression" dxfId="84" priority="26">
      <formula>$AA$10=6</formula>
    </cfRule>
    <cfRule type="expression" dxfId="83" priority="28">
      <formula>$AA$11=7</formula>
    </cfRule>
    <cfRule type="expression" dxfId="82" priority="30">
      <formula>$AA$12=8</formula>
    </cfRule>
  </conditionalFormatting>
  <conditionalFormatting sqref="A4:G4">
    <cfRule type="expression" dxfId="81" priority="15">
      <formula>$AA$5=1</formula>
    </cfRule>
    <cfRule type="expression" dxfId="80" priority="16">
      <formula>$AA$6=2</formula>
    </cfRule>
    <cfRule type="expression" dxfId="79" priority="17">
      <formula>$AA$7=3</formula>
    </cfRule>
    <cfRule type="expression" dxfId="78" priority="18">
      <formula>$AA$8=4</formula>
    </cfRule>
    <cfRule type="expression" dxfId="77" priority="19">
      <formula>$AA$9=5</formula>
    </cfRule>
    <cfRule type="expression" dxfId="76" priority="20">
      <formula>$AA$10=6</formula>
    </cfRule>
    <cfRule type="expression" dxfId="75" priority="27">
      <formula>$AA$11=7</formula>
    </cfRule>
    <cfRule type="expression" dxfId="74" priority="29">
      <formula>$AA$12=8</formula>
    </cfRule>
  </conditionalFormatting>
  <conditionalFormatting sqref="I3">
    <cfRule type="expression" dxfId="73" priority="7">
      <formula>$AA$5=1</formula>
    </cfRule>
    <cfRule type="expression" dxfId="72" priority="8">
      <formula>$AA$6=2</formula>
    </cfRule>
    <cfRule type="expression" dxfId="71" priority="9">
      <formula>$AA$7=3</formula>
    </cfRule>
    <cfRule type="expression" dxfId="70" priority="10">
      <formula>$AA$8=4</formula>
    </cfRule>
    <cfRule type="expression" dxfId="69" priority="11">
      <formula>$AA$9=5</formula>
    </cfRule>
    <cfRule type="expression" dxfId="68" priority="12">
      <formula>$AA$10=6</formula>
    </cfRule>
    <cfRule type="expression" dxfId="67" priority="13">
      <formula>$AA$11=7</formula>
    </cfRule>
    <cfRule type="expression" dxfId="66" priority="14">
      <formula>$AA$12=8</formula>
    </cfRule>
  </conditionalFormatting>
  <conditionalFormatting sqref="A21:A24">
    <cfRule type="expression" dxfId="65" priority="4">
      <formula>A$21=""</formula>
    </cfRule>
  </conditionalFormatting>
  <conditionalFormatting sqref="A5:A8">
    <cfRule type="expression" dxfId="64" priority="6">
      <formula>A$5=""</formula>
    </cfRule>
  </conditionalFormatting>
  <conditionalFormatting sqref="B5:G8">
    <cfRule type="expression" dxfId="63" priority="5">
      <formula>B$5=""</formula>
    </cfRule>
  </conditionalFormatting>
  <conditionalFormatting sqref="B21:G24">
    <cfRule type="expression" dxfId="62" priority="3">
      <formula>B$21=""</formula>
    </cfRule>
  </conditionalFormatting>
  <conditionalFormatting sqref="A25:A28">
    <cfRule type="expression" dxfId="61" priority="2">
      <formula>A$25=""</formula>
    </cfRule>
  </conditionalFormatting>
  <conditionalFormatting sqref="B25:G28">
    <cfRule type="expression" dxfId="6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16</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IF(Settings!$G$20=1,Settings!$C$20,"")</f>
        <v/>
      </c>
      <c r="B5" s="43" t="str">
        <f>IF(A5="",IF(Settings!$G$20=2,Settings!$C$20,""),A5+1)</f>
        <v/>
      </c>
      <c r="C5" s="43">
        <f>IF(B5="",IF(Settings!$G$20=3,Settings!$C$20,""),B5+1)</f>
        <v>42675</v>
      </c>
      <c r="D5" s="43">
        <f>IF(C5="",IF(Settings!$G$20=4,Settings!$C$20,""),C5+1)</f>
        <v>42676</v>
      </c>
      <c r="E5" s="43">
        <f>IF(D5="",IF(Settings!$G$20=5,Settings!$C$20,""),D5+1)</f>
        <v>42677</v>
      </c>
      <c r="F5" s="43">
        <f>IF(E5="",IF(Settings!$G$20=6,Settings!$C$20,""),E5+1)</f>
        <v>42678</v>
      </c>
      <c r="G5" s="44">
        <f>IF(F5="",IF(Settings!$G$20=7,Settings!$C$20,""),F5+1)</f>
        <v>42679</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42680</v>
      </c>
      <c r="B9" s="43">
        <f>A9+1</f>
        <v>42681</v>
      </c>
      <c r="C9" s="43">
        <f t="shared" ref="C9:G9" si="0">B9+1</f>
        <v>42682</v>
      </c>
      <c r="D9" s="43">
        <f t="shared" si="0"/>
        <v>42683</v>
      </c>
      <c r="E9" s="43">
        <f t="shared" si="0"/>
        <v>42684</v>
      </c>
      <c r="F9" s="43">
        <f t="shared" si="0"/>
        <v>42685</v>
      </c>
      <c r="G9" s="44">
        <f t="shared" si="0"/>
        <v>42686</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42687</v>
      </c>
      <c r="B13" s="43">
        <f t="shared" ref="B13:G13" si="1">A13+1</f>
        <v>42688</v>
      </c>
      <c r="C13" s="43">
        <f t="shared" si="1"/>
        <v>42689</v>
      </c>
      <c r="D13" s="43">
        <f t="shared" si="1"/>
        <v>42690</v>
      </c>
      <c r="E13" s="43">
        <f t="shared" si="1"/>
        <v>42691</v>
      </c>
      <c r="F13" s="43">
        <f t="shared" si="1"/>
        <v>42692</v>
      </c>
      <c r="G13" s="44">
        <f t="shared" si="1"/>
        <v>42693</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42694</v>
      </c>
      <c r="B17" s="43">
        <f t="shared" ref="B17:G17" si="2">A17+1</f>
        <v>42695</v>
      </c>
      <c r="C17" s="43">
        <f t="shared" si="2"/>
        <v>42696</v>
      </c>
      <c r="D17" s="43">
        <f t="shared" si="2"/>
        <v>42697</v>
      </c>
      <c r="E17" s="43">
        <f t="shared" si="2"/>
        <v>42698</v>
      </c>
      <c r="F17" s="43">
        <f t="shared" si="2"/>
        <v>42699</v>
      </c>
      <c r="G17" s="44">
        <f t="shared" si="2"/>
        <v>42700</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42701</v>
      </c>
      <c r="B21" s="43">
        <f>IF(A21="","",IF(DAY(A21+1)&lt;DAY(A21),"",A21+1))</f>
        <v>42702</v>
      </c>
      <c r="C21" s="43">
        <f t="shared" ref="C21:G21" si="3">IF(B21="","",IF(DAY(B21+1)&lt;DAY(B21),"",B21+1))</f>
        <v>42703</v>
      </c>
      <c r="D21" s="43">
        <f t="shared" si="3"/>
        <v>42704</v>
      </c>
      <c r="E21" s="43" t="str">
        <f t="shared" si="3"/>
        <v/>
      </c>
      <c r="F21" s="43" t="str">
        <f t="shared" si="3"/>
        <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59" priority="21">
      <formula>$AA$5=1</formula>
    </cfRule>
    <cfRule type="expression" dxfId="58" priority="22">
      <formula>$AA$6=2</formula>
    </cfRule>
    <cfRule type="expression" dxfId="57" priority="23">
      <formula>$AA$7=3</formula>
    </cfRule>
    <cfRule type="expression" dxfId="56" priority="24">
      <formula>$AA$8=4</formula>
    </cfRule>
    <cfRule type="expression" dxfId="55" priority="25">
      <formula>$AA$9=5</formula>
    </cfRule>
    <cfRule type="expression" dxfId="54" priority="26">
      <formula>$AA$10=6</formula>
    </cfRule>
    <cfRule type="expression" dxfId="53" priority="28">
      <formula>$AA$11=7</formula>
    </cfRule>
    <cfRule type="expression" dxfId="52" priority="30">
      <formula>$AA$12=8</formula>
    </cfRule>
  </conditionalFormatting>
  <conditionalFormatting sqref="A4:G4">
    <cfRule type="expression" dxfId="51" priority="15">
      <formula>$AA$5=1</formula>
    </cfRule>
    <cfRule type="expression" dxfId="50" priority="16">
      <formula>$AA$6=2</formula>
    </cfRule>
    <cfRule type="expression" dxfId="49" priority="17">
      <formula>$AA$7=3</formula>
    </cfRule>
    <cfRule type="expression" dxfId="48" priority="18">
      <formula>$AA$8=4</formula>
    </cfRule>
    <cfRule type="expression" dxfId="47" priority="19">
      <formula>$AA$9=5</formula>
    </cfRule>
    <cfRule type="expression" dxfId="46" priority="20">
      <formula>$AA$10=6</formula>
    </cfRule>
    <cfRule type="expression" dxfId="45" priority="27">
      <formula>$AA$11=7</formula>
    </cfRule>
    <cfRule type="expression" dxfId="44" priority="29">
      <formula>$AA$12=8</formula>
    </cfRule>
  </conditionalFormatting>
  <conditionalFormatting sqref="I3">
    <cfRule type="expression" dxfId="43" priority="7">
      <formula>$AA$5=1</formula>
    </cfRule>
    <cfRule type="expression" dxfId="42" priority="8">
      <formula>$AA$6=2</formula>
    </cfRule>
    <cfRule type="expression" dxfId="41" priority="9">
      <formula>$AA$7=3</formula>
    </cfRule>
    <cfRule type="expression" dxfId="40" priority="10">
      <formula>$AA$8=4</formula>
    </cfRule>
    <cfRule type="expression" dxfId="39" priority="11">
      <formula>$AA$9=5</formula>
    </cfRule>
    <cfRule type="expression" dxfId="38" priority="12">
      <formula>$AA$10=6</formula>
    </cfRule>
    <cfRule type="expression" dxfId="37" priority="13">
      <formula>$AA$11=7</formula>
    </cfRule>
    <cfRule type="expression" dxfId="36" priority="14">
      <formula>$AA$12=8</formula>
    </cfRule>
  </conditionalFormatting>
  <conditionalFormatting sqref="A21:A24">
    <cfRule type="expression" dxfId="35" priority="4">
      <formula>A$21=""</formula>
    </cfRule>
  </conditionalFormatting>
  <conditionalFormatting sqref="A5:A8">
    <cfRule type="expression" dxfId="34" priority="6">
      <formula>A$5=""</formula>
    </cfRule>
  </conditionalFormatting>
  <conditionalFormatting sqref="B5:G8">
    <cfRule type="expression" dxfId="33" priority="5">
      <formula>B$5=""</formula>
    </cfRule>
  </conditionalFormatting>
  <conditionalFormatting sqref="B21:G24">
    <cfRule type="expression" dxfId="32" priority="3">
      <formula>B$21=""</formula>
    </cfRule>
  </conditionalFormatting>
  <conditionalFormatting sqref="A25:A28">
    <cfRule type="expression" dxfId="31" priority="2">
      <formula>A$25=""</formula>
    </cfRule>
  </conditionalFormatting>
  <conditionalFormatting sqref="B25:G28">
    <cfRule type="expression" dxfId="3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17</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IF(Settings!$G$21=1,Settings!$C$21,"")</f>
        <v/>
      </c>
      <c r="B5" s="43" t="str">
        <f>IF(A5="",IF(Settings!$G$21=2,Settings!$C$21,""),A5+1)</f>
        <v/>
      </c>
      <c r="C5" s="43" t="str">
        <f>IF(B5="",IF(Settings!$G$21=3,Settings!$C$21,""),B5+1)</f>
        <v/>
      </c>
      <c r="D5" s="43" t="str">
        <f>IF(C5="",IF(Settings!$G$21=4,Settings!$C$21,""),C5+1)</f>
        <v/>
      </c>
      <c r="E5" s="43">
        <f>IF(D5="",IF(Settings!$G$21=5,Settings!$C$21,""),D5+1)</f>
        <v>42705</v>
      </c>
      <c r="F5" s="43">
        <f>IF(E5="",IF(Settings!$G$21=6,Settings!$C$21,""),E5+1)</f>
        <v>42706</v>
      </c>
      <c r="G5" s="44">
        <f>IF(F5="",IF(Settings!$G$21=7,Settings!$C$21,""),F5+1)</f>
        <v>42707</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42708</v>
      </c>
      <c r="B9" s="43">
        <f>A9+1</f>
        <v>42709</v>
      </c>
      <c r="C9" s="43">
        <f t="shared" ref="C9:G9" si="0">B9+1</f>
        <v>42710</v>
      </c>
      <c r="D9" s="43">
        <f t="shared" si="0"/>
        <v>42711</v>
      </c>
      <c r="E9" s="43">
        <f t="shared" si="0"/>
        <v>42712</v>
      </c>
      <c r="F9" s="43">
        <f t="shared" si="0"/>
        <v>42713</v>
      </c>
      <c r="G9" s="44">
        <f t="shared" si="0"/>
        <v>42714</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42715</v>
      </c>
      <c r="B13" s="43">
        <f t="shared" ref="B13:G13" si="1">A13+1</f>
        <v>42716</v>
      </c>
      <c r="C13" s="43">
        <f t="shared" si="1"/>
        <v>42717</v>
      </c>
      <c r="D13" s="43">
        <f t="shared" si="1"/>
        <v>42718</v>
      </c>
      <c r="E13" s="43">
        <f t="shared" si="1"/>
        <v>42719</v>
      </c>
      <c r="F13" s="43">
        <f t="shared" si="1"/>
        <v>42720</v>
      </c>
      <c r="G13" s="44">
        <f t="shared" si="1"/>
        <v>42721</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42722</v>
      </c>
      <c r="B17" s="43">
        <f t="shared" ref="B17:G17" si="2">A17+1</f>
        <v>42723</v>
      </c>
      <c r="C17" s="43">
        <f t="shared" si="2"/>
        <v>42724</v>
      </c>
      <c r="D17" s="43">
        <f t="shared" si="2"/>
        <v>42725</v>
      </c>
      <c r="E17" s="43">
        <f t="shared" si="2"/>
        <v>42726</v>
      </c>
      <c r="F17" s="43">
        <f t="shared" si="2"/>
        <v>42727</v>
      </c>
      <c r="G17" s="44">
        <f t="shared" si="2"/>
        <v>42728</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42729</v>
      </c>
      <c r="B21" s="43">
        <f>IF(A21="","",IF(DAY(A21+1)&lt;DAY(A21),"",A21+1))</f>
        <v>42730</v>
      </c>
      <c r="C21" s="43">
        <f t="shared" ref="C21:G21" si="3">IF(B21="","",IF(DAY(B21+1)&lt;DAY(B21),"",B21+1))</f>
        <v>42731</v>
      </c>
      <c r="D21" s="43">
        <f t="shared" si="3"/>
        <v>42732</v>
      </c>
      <c r="E21" s="43">
        <f t="shared" si="3"/>
        <v>42733</v>
      </c>
      <c r="F21" s="43">
        <f t="shared" si="3"/>
        <v>42734</v>
      </c>
      <c r="G21" s="44">
        <f t="shared" si="3"/>
        <v>42735</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29" priority="21">
      <formula>$AA$5=1</formula>
    </cfRule>
    <cfRule type="expression" dxfId="28" priority="22">
      <formula>$AA$6=2</formula>
    </cfRule>
    <cfRule type="expression" dxfId="27" priority="23">
      <formula>$AA$7=3</formula>
    </cfRule>
    <cfRule type="expression" dxfId="26" priority="24">
      <formula>$AA$8=4</formula>
    </cfRule>
    <cfRule type="expression" dxfId="25" priority="25">
      <formula>$AA$9=5</formula>
    </cfRule>
    <cfRule type="expression" dxfId="24" priority="26">
      <formula>$AA$10=6</formula>
    </cfRule>
    <cfRule type="expression" dxfId="23" priority="28">
      <formula>$AA$11=7</formula>
    </cfRule>
    <cfRule type="expression" dxfId="22" priority="30">
      <formula>$AA$12=8</formula>
    </cfRule>
  </conditionalFormatting>
  <conditionalFormatting sqref="A4:G4">
    <cfRule type="expression" dxfId="21" priority="15">
      <formula>$AA$5=1</formula>
    </cfRule>
    <cfRule type="expression" dxfId="20" priority="16">
      <formula>$AA$6=2</formula>
    </cfRule>
    <cfRule type="expression" dxfId="19" priority="17">
      <formula>$AA$7=3</formula>
    </cfRule>
    <cfRule type="expression" dxfId="18" priority="18">
      <formula>$AA$8=4</formula>
    </cfRule>
    <cfRule type="expression" dxfId="17" priority="19">
      <formula>$AA$9=5</formula>
    </cfRule>
    <cfRule type="expression" dxfId="16" priority="20">
      <formula>$AA$10=6</formula>
    </cfRule>
    <cfRule type="expression" dxfId="15" priority="27">
      <formula>$AA$11=7</formula>
    </cfRule>
    <cfRule type="expression" dxfId="14" priority="29">
      <formula>$AA$12=8</formula>
    </cfRule>
  </conditionalFormatting>
  <conditionalFormatting sqref="I3">
    <cfRule type="expression" dxfId="13" priority="7">
      <formula>$AA$5=1</formula>
    </cfRule>
    <cfRule type="expression" dxfId="12" priority="8">
      <formula>$AA$6=2</formula>
    </cfRule>
    <cfRule type="expression" dxfId="11" priority="9">
      <formula>$AA$7=3</formula>
    </cfRule>
    <cfRule type="expression" dxfId="10" priority="10">
      <formula>$AA$8=4</formula>
    </cfRule>
    <cfRule type="expression" dxfId="9" priority="11">
      <formula>$AA$9=5</formula>
    </cfRule>
    <cfRule type="expression" dxfId="8" priority="12">
      <formula>$AA$10=6</formula>
    </cfRule>
    <cfRule type="expression" dxfId="7" priority="13">
      <formula>$AA$11=7</formula>
    </cfRule>
    <cfRule type="expression" dxfId="6" priority="14">
      <formula>$AA$12=8</formula>
    </cfRule>
  </conditionalFormatting>
  <conditionalFormatting sqref="A21:A24">
    <cfRule type="expression" dxfId="5" priority="4">
      <formula>A$21=""</formula>
    </cfRule>
  </conditionalFormatting>
  <conditionalFormatting sqref="A5:A8">
    <cfRule type="expression" dxfId="4" priority="6">
      <formula>A$5=""</formula>
    </cfRule>
  </conditionalFormatting>
  <conditionalFormatting sqref="B5:G8">
    <cfRule type="expression" dxfId="3" priority="5">
      <formula>B$5=""</formula>
    </cfRule>
  </conditionalFormatting>
  <conditionalFormatting sqref="B21:G24">
    <cfRule type="expression" dxfId="2" priority="3">
      <formula>B$21=""</formula>
    </cfRule>
  </conditionalFormatting>
  <conditionalFormatting sqref="A25:A28">
    <cfRule type="expression" dxfId="1" priority="2">
      <formula>A$25=""</formula>
    </cfRule>
  </conditionalFormatting>
  <conditionalFormatting sqref="B25:G28">
    <cfRule type="expression" dxfId="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B1:V31"/>
  <sheetViews>
    <sheetView showGridLines="0" showRowColHeaders="0" workbookViewId="0">
      <selection activeCell="D7" sqref="D7"/>
    </sheetView>
  </sheetViews>
  <sheetFormatPr defaultColWidth="9.140625" defaultRowHeight="15" x14ac:dyDescent="0.25"/>
  <cols>
    <col min="1" max="2" width="1.7109375" style="72" customWidth="1"/>
    <col min="3" max="3" width="15.7109375" style="72" customWidth="1"/>
    <col min="4" max="4" width="12.7109375" style="72" customWidth="1"/>
    <col min="5" max="5" width="2.7109375" style="72" customWidth="1"/>
    <col min="6" max="6" width="19" style="72" bestFit="1" customWidth="1"/>
    <col min="7" max="7" width="10.7109375" style="72" hidden="1" customWidth="1"/>
    <col min="8" max="8" width="1.7109375" style="72" customWidth="1"/>
    <col min="9" max="9" width="3.7109375" style="72" customWidth="1"/>
    <col min="10" max="10" width="1.7109375" style="72" customWidth="1"/>
    <col min="11" max="11" width="9.7109375" style="72" bestFit="1" customWidth="1"/>
    <col min="12" max="12" width="1.7109375" style="72" customWidth="1"/>
    <col min="13" max="13" width="10.7109375" style="72" customWidth="1"/>
    <col min="14" max="14" width="10.7109375" style="72" bestFit="1" customWidth="1"/>
    <col min="15" max="15" width="6.85546875" style="72" customWidth="1"/>
    <col min="16" max="16" width="1.7109375" style="72" customWidth="1"/>
    <col min="17" max="17" width="9.140625" style="116"/>
    <col min="18" max="18" width="9.140625" style="71" hidden="1" customWidth="1"/>
    <col min="19" max="19" width="9.140625" style="116"/>
    <col min="20" max="20" width="1.7109375" style="116" customWidth="1"/>
    <col min="21" max="21" width="25" style="116" bestFit="1" customWidth="1"/>
    <col min="22" max="22" width="1.7109375" style="72" customWidth="1"/>
    <col min="23" max="16384" width="9.140625" style="72"/>
  </cols>
  <sheetData>
    <row r="1" spans="2:22" s="125" customFormat="1" ht="50.1" customHeight="1" x14ac:dyDescent="0.25">
      <c r="R1" s="145"/>
    </row>
    <row r="2" spans="2:22" ht="8.1" customHeight="1" x14ac:dyDescent="0.25">
      <c r="R2" s="70"/>
    </row>
    <row r="3" spans="2:22" ht="8.1" customHeight="1" x14ac:dyDescent="0.25">
      <c r="B3" s="100"/>
      <c r="C3" s="101"/>
      <c r="D3" s="101"/>
      <c r="E3" s="101"/>
      <c r="F3" s="101"/>
      <c r="G3" s="101"/>
      <c r="H3" s="102"/>
      <c r="J3" s="100"/>
      <c r="K3" s="101"/>
      <c r="L3" s="101"/>
      <c r="M3" s="101"/>
      <c r="N3" s="101"/>
      <c r="O3" s="101"/>
      <c r="P3" s="102"/>
      <c r="R3" s="70"/>
      <c r="T3" s="119" t="s">
        <v>42</v>
      </c>
      <c r="U3" s="120"/>
      <c r="V3" s="121"/>
    </row>
    <row r="4" spans="2:22" ht="21" x14ac:dyDescent="0.25">
      <c r="B4" s="103"/>
      <c r="C4" s="110" t="s">
        <v>46</v>
      </c>
      <c r="D4" s="104"/>
      <c r="E4" s="104"/>
      <c r="F4" s="104"/>
      <c r="G4" s="104"/>
      <c r="H4" s="105"/>
      <c r="J4" s="103"/>
      <c r="K4" s="110" t="s">
        <v>47</v>
      </c>
      <c r="L4" s="111"/>
      <c r="M4" s="111"/>
      <c r="N4" s="111"/>
      <c r="O4" s="117"/>
      <c r="P4" s="105"/>
      <c r="R4" s="70"/>
      <c r="T4" s="122"/>
      <c r="U4" s="123"/>
      <c r="V4" s="124"/>
    </row>
    <row r="5" spans="2:22" ht="5.0999999999999996" customHeight="1" x14ac:dyDescent="0.25">
      <c r="B5" s="106"/>
      <c r="C5" s="107"/>
      <c r="D5" s="108"/>
      <c r="E5" s="108"/>
      <c r="F5" s="108"/>
      <c r="G5" s="108"/>
      <c r="H5" s="109"/>
      <c r="J5" s="106"/>
      <c r="K5" s="112"/>
      <c r="L5" s="113"/>
      <c r="M5" s="113"/>
      <c r="N5" s="113"/>
      <c r="O5" s="113"/>
      <c r="P5" s="109"/>
      <c r="R5" s="70"/>
      <c r="T5" s="122"/>
      <c r="U5" s="123"/>
      <c r="V5" s="124"/>
    </row>
    <row r="6" spans="2:22" ht="9.9499999999999993" customHeight="1" x14ac:dyDescent="0.25">
      <c r="B6" s="75"/>
      <c r="C6" s="17"/>
      <c r="D6" s="17"/>
      <c r="E6" s="17"/>
      <c r="F6" s="17"/>
      <c r="G6" s="17"/>
      <c r="H6" s="76"/>
      <c r="J6" s="80"/>
      <c r="K6" s="81"/>
      <c r="L6" s="81"/>
      <c r="M6" s="81"/>
      <c r="N6" s="81"/>
      <c r="O6" s="81"/>
      <c r="P6" s="82"/>
      <c r="R6" s="70"/>
      <c r="T6" s="128"/>
      <c r="U6" s="129" t="s">
        <v>43</v>
      </c>
      <c r="V6" s="130"/>
    </row>
    <row r="7" spans="2:22" ht="21" x14ac:dyDescent="0.25">
      <c r="B7" s="75"/>
      <c r="C7" s="19" t="s">
        <v>18</v>
      </c>
      <c r="D7" s="11">
        <v>2016</v>
      </c>
      <c r="E7" s="17"/>
      <c r="F7" s="18" t="s">
        <v>20</v>
      </c>
      <c r="G7" s="20"/>
      <c r="H7" s="76"/>
      <c r="J7" s="75"/>
      <c r="K7" s="16" t="s">
        <v>48</v>
      </c>
      <c r="L7" s="17"/>
      <c r="M7" s="17"/>
      <c r="N7" s="17"/>
      <c r="O7" s="17"/>
      <c r="P7" s="76"/>
      <c r="R7" s="70"/>
      <c r="T7" s="131"/>
      <c r="U7" s="132"/>
      <c r="V7" s="133"/>
    </row>
    <row r="8" spans="2:22" ht="12" customHeight="1" x14ac:dyDescent="0.25">
      <c r="B8" s="75"/>
      <c r="C8" s="19"/>
      <c r="D8" s="21"/>
      <c r="E8" s="17"/>
      <c r="F8" s="20"/>
      <c r="G8" s="20"/>
      <c r="H8" s="76"/>
      <c r="J8" s="75"/>
      <c r="K8" s="16" t="s">
        <v>49</v>
      </c>
      <c r="L8" s="17"/>
      <c r="M8" s="17"/>
      <c r="N8" s="17"/>
      <c r="O8" s="17"/>
      <c r="P8" s="76"/>
      <c r="R8" s="70"/>
      <c r="T8" s="134"/>
      <c r="U8" s="135" t="s">
        <v>45</v>
      </c>
      <c r="V8" s="136"/>
    </row>
    <row r="9" spans="2:22" ht="26.25" x14ac:dyDescent="0.25">
      <c r="B9" s="75"/>
      <c r="C9" s="73" t="s">
        <v>51</v>
      </c>
      <c r="D9" s="74" t="s">
        <v>19</v>
      </c>
      <c r="E9" s="17"/>
      <c r="F9" s="74" t="s">
        <v>32</v>
      </c>
      <c r="G9" s="22" t="s">
        <v>8</v>
      </c>
      <c r="H9" s="76"/>
      <c r="J9" s="75"/>
      <c r="K9" s="16"/>
      <c r="L9" s="17"/>
      <c r="M9" s="17"/>
      <c r="N9" s="17"/>
      <c r="O9" s="17"/>
      <c r="P9" s="76"/>
      <c r="R9" s="70"/>
      <c r="T9" s="137"/>
      <c r="U9" s="138"/>
      <c r="V9" s="139"/>
    </row>
    <row r="10" spans="2:22" ht="15" customHeight="1" x14ac:dyDescent="0.25">
      <c r="B10" s="75"/>
      <c r="C10" s="30">
        <f>VALUE(CONCATENATE("01/01/",$D$7))</f>
        <v>42370</v>
      </c>
      <c r="D10" s="24">
        <f>IF(C10="","",C10)</f>
        <v>42370</v>
      </c>
      <c r="E10" s="17"/>
      <c r="F10" s="25" t="str">
        <f t="shared" ref="F10:F21" si="0">IF(C10="","",IF(G10=1,"Sunday",IF(G10=2,"Monday",IF(G10=3,"Tuesday",IF(G10=4,"Wednesday",IF(G10=5,"Thursday",IF(G10=6,"Friday","Saturday")))))))</f>
        <v>Friday</v>
      </c>
      <c r="G10" s="25">
        <f t="shared" ref="G10:G21" si="1">IF(C10="","",WEEKDAY(C10))</f>
        <v>6</v>
      </c>
      <c r="H10" s="76"/>
      <c r="J10" s="75"/>
      <c r="K10" s="18" t="s">
        <v>50</v>
      </c>
      <c r="L10" s="17"/>
      <c r="M10" s="17"/>
      <c r="N10" s="17"/>
      <c r="O10" s="17"/>
      <c r="P10" s="76"/>
      <c r="R10" s="70">
        <v>7</v>
      </c>
      <c r="T10" s="140"/>
      <c r="U10" s="141" t="s">
        <v>44</v>
      </c>
      <c r="V10" s="142"/>
    </row>
    <row r="11" spans="2:22" ht="15" customHeight="1" x14ac:dyDescent="0.25">
      <c r="B11" s="75"/>
      <c r="C11" s="30">
        <f>VALUE(CONCATENATE("01/02/",$D$7))</f>
        <v>42401</v>
      </c>
      <c r="D11" s="24">
        <f t="shared" ref="D11:D21" si="2">IF(C11="","",C11)</f>
        <v>42401</v>
      </c>
      <c r="E11" s="17"/>
      <c r="F11" s="25" t="str">
        <f t="shared" si="0"/>
        <v>Monday</v>
      </c>
      <c r="G11" s="25">
        <f t="shared" si="1"/>
        <v>2</v>
      </c>
      <c r="H11" s="76"/>
      <c r="J11" s="75"/>
      <c r="K11" s="17"/>
      <c r="L11" s="17"/>
      <c r="M11" s="17"/>
      <c r="N11" s="17"/>
      <c r="O11" s="17"/>
      <c r="P11" s="76"/>
      <c r="R11" s="70"/>
      <c r="T11" s="134"/>
      <c r="U11" s="143">
        <v>1</v>
      </c>
      <c r="V11" s="136"/>
    </row>
    <row r="12" spans="2:22" ht="15" customHeight="1" x14ac:dyDescent="0.25">
      <c r="B12" s="75"/>
      <c r="C12" s="30">
        <f>VALUE(CONCATENATE("01/03/",$D$7))</f>
        <v>42430</v>
      </c>
      <c r="D12" s="24">
        <f t="shared" si="2"/>
        <v>42430</v>
      </c>
      <c r="E12" s="17"/>
      <c r="F12" s="25" t="str">
        <f t="shared" si="0"/>
        <v>Tuesday</v>
      </c>
      <c r="G12" s="25">
        <f t="shared" si="1"/>
        <v>3</v>
      </c>
      <c r="H12" s="76"/>
      <c r="J12" s="75"/>
      <c r="K12" s="83" t="s">
        <v>21</v>
      </c>
      <c r="L12" s="17"/>
      <c r="M12" s="83" t="s">
        <v>22</v>
      </c>
      <c r="N12" s="83" t="s">
        <v>23</v>
      </c>
      <c r="O12" s="28"/>
      <c r="P12" s="76"/>
      <c r="R12" s="70"/>
      <c r="T12" s="137"/>
      <c r="U12" s="144"/>
      <c r="V12" s="139"/>
    </row>
    <row r="13" spans="2:22" ht="15" customHeight="1" x14ac:dyDescent="0.25">
      <c r="B13" s="75"/>
      <c r="C13" s="30">
        <f>VALUE(CONCATENATE("01/04/",$D$7))</f>
        <v>42461</v>
      </c>
      <c r="D13" s="24">
        <f t="shared" si="2"/>
        <v>42461</v>
      </c>
      <c r="E13" s="17"/>
      <c r="F13" s="25" t="str">
        <f t="shared" si="0"/>
        <v>Friday</v>
      </c>
      <c r="G13" s="25">
        <f t="shared" si="1"/>
        <v>6</v>
      </c>
      <c r="H13" s="76"/>
      <c r="J13" s="75"/>
      <c r="K13" s="17"/>
      <c r="L13" s="17"/>
      <c r="M13" s="84"/>
      <c r="N13" s="85"/>
      <c r="O13" s="29" t="str">
        <f>IF($R$10=1,"ü","")</f>
        <v/>
      </c>
      <c r="P13" s="76"/>
      <c r="R13" s="70" t="str">
        <f>IF($R$10=ROW()-12,1,"")</f>
        <v/>
      </c>
    </row>
    <row r="14" spans="2:22" ht="15" customHeight="1" x14ac:dyDescent="0.25">
      <c r="B14" s="75"/>
      <c r="C14" s="30">
        <f>VALUE(CONCATENATE("01/05/",$D$7))</f>
        <v>42491</v>
      </c>
      <c r="D14" s="24">
        <f t="shared" si="2"/>
        <v>42491</v>
      </c>
      <c r="E14" s="17"/>
      <c r="F14" s="25" t="str">
        <f t="shared" si="0"/>
        <v>Sunday</v>
      </c>
      <c r="G14" s="25">
        <f t="shared" si="1"/>
        <v>1</v>
      </c>
      <c r="H14" s="76"/>
      <c r="J14" s="75"/>
      <c r="K14" s="17"/>
      <c r="L14" s="17"/>
      <c r="M14" s="86"/>
      <c r="N14" s="87"/>
      <c r="O14" s="29" t="str">
        <f>IF($R$10=2,"ü","")</f>
        <v/>
      </c>
      <c r="P14" s="76"/>
      <c r="R14" s="70" t="str">
        <f t="shared" ref="R14:R20" si="3">IF($R$10=ROW()-12,1,"")</f>
        <v/>
      </c>
    </row>
    <row r="15" spans="2:22" ht="15" customHeight="1" x14ac:dyDescent="0.25">
      <c r="B15" s="75"/>
      <c r="C15" s="30">
        <f>VALUE(CONCATENATE("01/06/",$D$7))</f>
        <v>42522</v>
      </c>
      <c r="D15" s="24">
        <f t="shared" si="2"/>
        <v>42522</v>
      </c>
      <c r="E15" s="17"/>
      <c r="F15" s="25" t="str">
        <f t="shared" si="0"/>
        <v>Wednesday</v>
      </c>
      <c r="G15" s="25">
        <f t="shared" si="1"/>
        <v>4</v>
      </c>
      <c r="H15" s="76"/>
      <c r="J15" s="75"/>
      <c r="K15" s="17"/>
      <c r="L15" s="17"/>
      <c r="M15" s="88"/>
      <c r="N15" s="89"/>
      <c r="O15" s="29" t="str">
        <f>IF($R$10=3,"ü","")</f>
        <v/>
      </c>
      <c r="P15" s="76"/>
      <c r="R15" s="70" t="str">
        <f t="shared" si="3"/>
        <v/>
      </c>
    </row>
    <row r="16" spans="2:22" ht="15" customHeight="1" x14ac:dyDescent="0.25">
      <c r="B16" s="75"/>
      <c r="C16" s="30">
        <f>VALUE(CONCATENATE("01/07/",$D$7))</f>
        <v>42552</v>
      </c>
      <c r="D16" s="24">
        <f t="shared" si="2"/>
        <v>42552</v>
      </c>
      <c r="E16" s="17"/>
      <c r="F16" s="25" t="str">
        <f t="shared" si="0"/>
        <v>Friday</v>
      </c>
      <c r="G16" s="25">
        <f t="shared" si="1"/>
        <v>6</v>
      </c>
      <c r="H16" s="76"/>
      <c r="J16" s="75"/>
      <c r="K16" s="17"/>
      <c r="L16" s="17"/>
      <c r="M16" s="90"/>
      <c r="N16" s="91"/>
      <c r="O16" s="29" t="str">
        <f>IF($R$10=4,"ü","")</f>
        <v/>
      </c>
      <c r="P16" s="76"/>
      <c r="R16" s="118" t="str">
        <f t="shared" si="3"/>
        <v/>
      </c>
    </row>
    <row r="17" spans="2:18" ht="15" customHeight="1" x14ac:dyDescent="0.25">
      <c r="B17" s="75"/>
      <c r="C17" s="30">
        <f>VALUE(CONCATENATE("01/08/",$D$7))</f>
        <v>42583</v>
      </c>
      <c r="D17" s="24">
        <f t="shared" si="2"/>
        <v>42583</v>
      </c>
      <c r="E17" s="17"/>
      <c r="F17" s="25" t="str">
        <f t="shared" si="0"/>
        <v>Monday</v>
      </c>
      <c r="G17" s="25">
        <f t="shared" si="1"/>
        <v>2</v>
      </c>
      <c r="H17" s="76"/>
      <c r="J17" s="75"/>
      <c r="K17" s="17"/>
      <c r="L17" s="17"/>
      <c r="M17" s="92"/>
      <c r="N17" s="93"/>
      <c r="O17" s="29" t="str">
        <f>IF($R$10=5,"ü","")</f>
        <v/>
      </c>
      <c r="P17" s="76"/>
      <c r="R17" s="70" t="str">
        <f t="shared" si="3"/>
        <v/>
      </c>
    </row>
    <row r="18" spans="2:18" ht="15" customHeight="1" x14ac:dyDescent="0.25">
      <c r="B18" s="75"/>
      <c r="C18" s="30">
        <f>VALUE(CONCATENATE("01/09/",$D$7))</f>
        <v>42614</v>
      </c>
      <c r="D18" s="24">
        <f t="shared" si="2"/>
        <v>42614</v>
      </c>
      <c r="E18" s="17"/>
      <c r="F18" s="25" t="str">
        <f t="shared" si="0"/>
        <v>Thursday</v>
      </c>
      <c r="G18" s="25">
        <f t="shared" si="1"/>
        <v>5</v>
      </c>
      <c r="H18" s="76"/>
      <c r="J18" s="75"/>
      <c r="K18" s="17"/>
      <c r="L18" s="17"/>
      <c r="M18" s="94"/>
      <c r="N18" s="95"/>
      <c r="O18" s="29" t="str">
        <f>IF($R$10=6,"ü","")</f>
        <v/>
      </c>
      <c r="P18" s="76"/>
      <c r="R18" s="70" t="str">
        <f t="shared" si="3"/>
        <v/>
      </c>
    </row>
    <row r="19" spans="2:18" ht="15" customHeight="1" x14ac:dyDescent="0.25">
      <c r="B19" s="75"/>
      <c r="C19" s="30">
        <f>VALUE(CONCATENATE("01/10/",$D$7))</f>
        <v>42644</v>
      </c>
      <c r="D19" s="24">
        <f t="shared" si="2"/>
        <v>42644</v>
      </c>
      <c r="E19" s="17"/>
      <c r="F19" s="25" t="str">
        <f t="shared" si="0"/>
        <v>Saturday</v>
      </c>
      <c r="G19" s="25">
        <f t="shared" si="1"/>
        <v>7</v>
      </c>
      <c r="H19" s="76"/>
      <c r="J19" s="75"/>
      <c r="K19" s="17"/>
      <c r="L19" s="17"/>
      <c r="M19" s="96"/>
      <c r="N19" s="97"/>
      <c r="O19" s="29" t="str">
        <f>IF($R$10=7,"ü","")</f>
        <v>ü</v>
      </c>
      <c r="P19" s="76"/>
      <c r="R19" s="70">
        <f t="shared" si="3"/>
        <v>1</v>
      </c>
    </row>
    <row r="20" spans="2:18" ht="15" customHeight="1" x14ac:dyDescent="0.25">
      <c r="B20" s="75"/>
      <c r="C20" s="30">
        <f>VALUE(CONCATENATE("01/11/",$D$7))</f>
        <v>42675</v>
      </c>
      <c r="D20" s="24">
        <f t="shared" si="2"/>
        <v>42675</v>
      </c>
      <c r="E20" s="17"/>
      <c r="F20" s="25" t="str">
        <f t="shared" si="0"/>
        <v>Tuesday</v>
      </c>
      <c r="G20" s="25">
        <f t="shared" si="1"/>
        <v>3</v>
      </c>
      <c r="H20" s="76"/>
      <c r="J20" s="75"/>
      <c r="K20" s="17"/>
      <c r="L20" s="17"/>
      <c r="M20" s="98"/>
      <c r="N20" s="99"/>
      <c r="O20" s="29" t="str">
        <f>IF($R$10=8,"ü","")</f>
        <v/>
      </c>
      <c r="P20" s="76"/>
      <c r="R20" s="70" t="str">
        <f t="shared" si="3"/>
        <v/>
      </c>
    </row>
    <row r="21" spans="2:18" ht="15" customHeight="1" x14ac:dyDescent="0.25">
      <c r="B21" s="75"/>
      <c r="C21" s="30">
        <f>VALUE(CONCATENATE("01/12/",$D$7))</f>
        <v>42705</v>
      </c>
      <c r="D21" s="24">
        <f t="shared" si="2"/>
        <v>42705</v>
      </c>
      <c r="E21" s="17"/>
      <c r="F21" s="25" t="str">
        <f t="shared" si="0"/>
        <v>Thursday</v>
      </c>
      <c r="G21" s="25">
        <f t="shared" si="1"/>
        <v>5</v>
      </c>
      <c r="H21" s="76"/>
      <c r="J21" s="75"/>
      <c r="K21" s="17"/>
      <c r="L21" s="17"/>
      <c r="M21" s="17"/>
      <c r="N21" s="17"/>
      <c r="O21" s="17"/>
      <c r="P21" s="76"/>
      <c r="R21" s="70"/>
    </row>
    <row r="22" spans="2:18" ht="9.9499999999999993" customHeight="1" x14ac:dyDescent="0.25">
      <c r="B22" s="77"/>
      <c r="C22" s="78"/>
      <c r="D22" s="78"/>
      <c r="E22" s="78"/>
      <c r="F22" s="78"/>
      <c r="G22" s="78"/>
      <c r="H22" s="79"/>
      <c r="J22" s="77"/>
      <c r="K22" s="78"/>
      <c r="L22" s="78"/>
      <c r="M22" s="78"/>
      <c r="N22" s="78"/>
      <c r="O22" s="78"/>
      <c r="P22" s="79"/>
      <c r="R22" s="70"/>
    </row>
    <row r="23" spans="2:18" x14ac:dyDescent="0.25">
      <c r="R23" s="70"/>
    </row>
    <row r="24" spans="2:18" x14ac:dyDescent="0.25">
      <c r="R24" s="70"/>
    </row>
    <row r="25" spans="2:18" x14ac:dyDescent="0.25">
      <c r="R25" s="70"/>
    </row>
    <row r="26" spans="2:18" x14ac:dyDescent="0.25">
      <c r="R26" s="70"/>
    </row>
    <row r="27" spans="2:18" x14ac:dyDescent="0.25">
      <c r="R27" s="70"/>
    </row>
    <row r="28" spans="2:18" x14ac:dyDescent="0.25">
      <c r="R28" s="70"/>
    </row>
    <row r="29" spans="2:18" x14ac:dyDescent="0.25">
      <c r="R29" s="70"/>
    </row>
    <row r="30" spans="2:18" x14ac:dyDescent="0.25">
      <c r="R30" s="70"/>
    </row>
    <row r="31" spans="2:18" x14ac:dyDescent="0.25">
      <c r="R31" s="70"/>
    </row>
  </sheetData>
  <sheetProtection password="B98C" sheet="1" objects="1" scenarios="1" selectLockedCells="1"/>
  <mergeCells count="4">
    <mergeCell ref="T3:V5"/>
    <mergeCell ref="U8:U9"/>
    <mergeCell ref="U11:U12"/>
    <mergeCell ref="U6:U7"/>
  </mergeCells>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10</xdr:col>
                    <xdr:colOff>219075</xdr:colOff>
                    <xdr:row>12</xdr:row>
                    <xdr:rowOff>9525</xdr:rowOff>
                  </from>
                  <to>
                    <xdr:col>10</xdr:col>
                    <xdr:colOff>466725</xdr:colOff>
                    <xdr:row>13</xdr:row>
                    <xdr:rowOff>9525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10</xdr:col>
                    <xdr:colOff>219075</xdr:colOff>
                    <xdr:row>13</xdr:row>
                    <xdr:rowOff>9525</xdr:rowOff>
                  </from>
                  <to>
                    <xdr:col>10</xdr:col>
                    <xdr:colOff>466725</xdr:colOff>
                    <xdr:row>14</xdr:row>
                    <xdr:rowOff>9525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10</xdr:col>
                    <xdr:colOff>219075</xdr:colOff>
                    <xdr:row>14</xdr:row>
                    <xdr:rowOff>9525</xdr:rowOff>
                  </from>
                  <to>
                    <xdr:col>10</xdr:col>
                    <xdr:colOff>466725</xdr:colOff>
                    <xdr:row>15</xdr:row>
                    <xdr:rowOff>9525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10</xdr:col>
                    <xdr:colOff>219075</xdr:colOff>
                    <xdr:row>15</xdr:row>
                    <xdr:rowOff>9525</xdr:rowOff>
                  </from>
                  <to>
                    <xdr:col>10</xdr:col>
                    <xdr:colOff>466725</xdr:colOff>
                    <xdr:row>16</xdr:row>
                    <xdr:rowOff>9525</xdr:rowOff>
                  </to>
                </anchor>
              </controlPr>
            </control>
          </mc:Choice>
        </mc:AlternateContent>
        <mc:AlternateContent xmlns:mc="http://schemas.openxmlformats.org/markup-compatibility/2006">
          <mc:Choice Requires="x14">
            <control shapeId="2054" r:id="rId8" name="Option Button 6">
              <controlPr locked="0" defaultSize="0" autoFill="0" autoLine="0" autoPict="0">
                <anchor moveWithCells="1">
                  <from>
                    <xdr:col>10</xdr:col>
                    <xdr:colOff>219075</xdr:colOff>
                    <xdr:row>16</xdr:row>
                    <xdr:rowOff>9525</xdr:rowOff>
                  </from>
                  <to>
                    <xdr:col>10</xdr:col>
                    <xdr:colOff>466725</xdr:colOff>
                    <xdr:row>17</xdr:row>
                    <xdr:rowOff>9525</xdr:rowOff>
                  </to>
                </anchor>
              </controlPr>
            </control>
          </mc:Choice>
        </mc:AlternateContent>
        <mc:AlternateContent xmlns:mc="http://schemas.openxmlformats.org/markup-compatibility/2006">
          <mc:Choice Requires="x14">
            <control shapeId="2055" r:id="rId9" name="Option Button 7">
              <controlPr locked="0" defaultSize="0" autoFill="0" autoLine="0" autoPict="0">
                <anchor moveWithCells="1">
                  <from>
                    <xdr:col>10</xdr:col>
                    <xdr:colOff>219075</xdr:colOff>
                    <xdr:row>17</xdr:row>
                    <xdr:rowOff>9525</xdr:rowOff>
                  </from>
                  <to>
                    <xdr:col>10</xdr:col>
                    <xdr:colOff>466725</xdr:colOff>
                    <xdr:row>18</xdr:row>
                    <xdr:rowOff>0</xdr:rowOff>
                  </to>
                </anchor>
              </controlPr>
            </control>
          </mc:Choice>
        </mc:AlternateContent>
        <mc:AlternateContent xmlns:mc="http://schemas.openxmlformats.org/markup-compatibility/2006">
          <mc:Choice Requires="x14">
            <control shapeId="2056" r:id="rId10" name="Option Button 8">
              <controlPr locked="0" defaultSize="0" autoFill="0" autoLine="0" autoPict="0">
                <anchor moveWithCells="1">
                  <from>
                    <xdr:col>10</xdr:col>
                    <xdr:colOff>219075</xdr:colOff>
                    <xdr:row>18</xdr:row>
                    <xdr:rowOff>9525</xdr:rowOff>
                  </from>
                  <to>
                    <xdr:col>10</xdr:col>
                    <xdr:colOff>466725</xdr:colOff>
                    <xdr:row>19</xdr:row>
                    <xdr:rowOff>9525</xdr:rowOff>
                  </to>
                </anchor>
              </controlPr>
            </control>
          </mc:Choice>
        </mc:AlternateContent>
        <mc:AlternateContent xmlns:mc="http://schemas.openxmlformats.org/markup-compatibility/2006">
          <mc:Choice Requires="x14">
            <control shapeId="2057" r:id="rId11" name="Option Button 9">
              <controlPr locked="0" defaultSize="0" autoFill="0" autoLine="0" autoPict="0">
                <anchor moveWithCells="1">
                  <from>
                    <xdr:col>10</xdr:col>
                    <xdr:colOff>219075</xdr:colOff>
                    <xdr:row>19</xdr:row>
                    <xdr:rowOff>9525</xdr:rowOff>
                  </from>
                  <to>
                    <xdr:col>10</xdr:col>
                    <xdr:colOff>466725</xdr:colOff>
                    <xdr:row>20</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44"/>
  <sheetViews>
    <sheetView showGridLines="0" showRowColHeaders="0" workbookViewId="0">
      <selection activeCell="A4" sqref="A4"/>
    </sheetView>
  </sheetViews>
  <sheetFormatPr defaultRowHeight="15" x14ac:dyDescent="0.25"/>
  <cols>
    <col min="1" max="1" width="1.7109375" style="37" customWidth="1"/>
    <col min="2" max="2" width="5.42578125" style="37" customWidth="1"/>
    <col min="3" max="16384" width="9.140625" style="37"/>
  </cols>
  <sheetData>
    <row r="1" spans="1:19" s="125" customFormat="1" ht="50.1" customHeight="1" x14ac:dyDescent="0.25"/>
    <row r="2" spans="1:19" s="37" customFormat="1" ht="5.0999999999999996" customHeight="1" x14ac:dyDescent="0.25"/>
    <row r="3" spans="1:19" s="37" customFormat="1" ht="5.0999999999999996" customHeight="1" x14ac:dyDescent="0.25">
      <c r="A3" s="15"/>
      <c r="B3" s="100"/>
      <c r="C3" s="101"/>
      <c r="D3" s="101"/>
      <c r="E3" s="101"/>
      <c r="F3" s="101"/>
      <c r="G3" s="101"/>
      <c r="H3" s="101"/>
      <c r="I3" s="101"/>
      <c r="J3" s="101"/>
      <c r="K3" s="101"/>
      <c r="L3" s="101"/>
      <c r="M3" s="102"/>
      <c r="N3" s="15"/>
    </row>
    <row r="4" spans="1:19" s="37" customFormat="1" ht="21" x14ac:dyDescent="0.25">
      <c r="A4" s="15"/>
      <c r="B4" s="103"/>
      <c r="C4" s="110" t="s">
        <v>24</v>
      </c>
      <c r="D4" s="104"/>
      <c r="E4" s="104"/>
      <c r="F4" s="104"/>
      <c r="G4" s="104"/>
      <c r="H4" s="104"/>
      <c r="I4" s="104"/>
      <c r="J4" s="104"/>
      <c r="K4" s="104"/>
      <c r="L4" s="104"/>
      <c r="M4" s="105"/>
      <c r="N4" s="15"/>
    </row>
    <row r="5" spans="1:19" s="37" customFormat="1" ht="5.0999999999999996" customHeight="1" x14ac:dyDescent="0.25">
      <c r="A5" s="15"/>
      <c r="B5" s="106"/>
      <c r="C5" s="107"/>
      <c r="D5" s="114"/>
      <c r="E5" s="108"/>
      <c r="F5" s="108"/>
      <c r="G5" s="108"/>
      <c r="H5" s="108"/>
      <c r="I5" s="108"/>
      <c r="J5" s="108"/>
      <c r="K5" s="108"/>
      <c r="L5" s="108"/>
      <c r="M5" s="109"/>
      <c r="N5" s="15"/>
    </row>
    <row r="6" spans="1:19" s="37" customFormat="1" ht="5.0999999999999996" customHeight="1" x14ac:dyDescent="0.25">
      <c r="A6" s="15"/>
      <c r="B6" s="80"/>
      <c r="C6" s="81"/>
      <c r="D6" s="81"/>
      <c r="E6" s="81"/>
      <c r="F6" s="81"/>
      <c r="G6" s="81"/>
      <c r="H6" s="81"/>
      <c r="I6" s="81"/>
      <c r="J6" s="81"/>
      <c r="K6" s="81"/>
      <c r="L6" s="81"/>
      <c r="M6" s="82"/>
      <c r="N6" s="15"/>
    </row>
    <row r="7" spans="1:19" s="37" customFormat="1" ht="18.75" x14ac:dyDescent="0.25">
      <c r="A7" s="15"/>
      <c r="B7" s="75"/>
      <c r="C7" s="27" t="s">
        <v>27</v>
      </c>
      <c r="D7" s="26" t="s">
        <v>52</v>
      </c>
      <c r="E7" s="17"/>
      <c r="F7" s="17"/>
      <c r="G7" s="17"/>
      <c r="H7" s="17"/>
      <c r="I7" s="17"/>
      <c r="J7" s="17"/>
      <c r="K7" s="17"/>
      <c r="L7" s="17"/>
      <c r="M7" s="76"/>
      <c r="N7" s="15"/>
    </row>
    <row r="8" spans="1:19" s="37" customFormat="1" x14ac:dyDescent="0.25">
      <c r="A8" s="15"/>
      <c r="B8" s="75"/>
      <c r="C8" s="17"/>
      <c r="D8" s="17"/>
      <c r="E8" s="17"/>
      <c r="F8" s="17"/>
      <c r="G8" s="17"/>
      <c r="H8" s="17"/>
      <c r="I8" s="17"/>
      <c r="J8" s="17"/>
      <c r="K8" s="17"/>
      <c r="L8" s="17"/>
      <c r="M8" s="76"/>
      <c r="N8" s="15"/>
    </row>
    <row r="9" spans="1:19" s="37" customFormat="1" x14ac:dyDescent="0.25">
      <c r="A9" s="15"/>
      <c r="B9" s="75"/>
      <c r="C9" s="17"/>
      <c r="D9" s="17"/>
      <c r="E9" s="17"/>
      <c r="F9" s="17"/>
      <c r="G9" s="17"/>
      <c r="H9" s="17"/>
      <c r="I9" s="17"/>
      <c r="J9" s="18"/>
      <c r="K9" s="17"/>
      <c r="L9" s="17"/>
      <c r="M9" s="76"/>
      <c r="N9" s="15"/>
    </row>
    <row r="10" spans="1:19" s="37" customFormat="1" x14ac:dyDescent="0.25">
      <c r="A10" s="15"/>
      <c r="B10" s="75"/>
      <c r="C10" s="17"/>
      <c r="D10" s="17"/>
      <c r="E10" s="17"/>
      <c r="F10" s="17"/>
      <c r="G10" s="17"/>
      <c r="H10" s="17"/>
      <c r="I10" s="17"/>
      <c r="J10" s="20"/>
      <c r="K10" s="17"/>
      <c r="L10" s="17"/>
      <c r="M10" s="76"/>
      <c r="N10" s="15"/>
    </row>
    <row r="11" spans="1:19" s="37" customFormat="1" ht="15" customHeight="1" x14ac:dyDescent="0.25">
      <c r="A11" s="15"/>
      <c r="B11" s="75"/>
      <c r="C11" s="19"/>
      <c r="D11" s="21"/>
      <c r="E11" s="17"/>
      <c r="F11" s="17"/>
      <c r="G11" s="17"/>
      <c r="H11" s="17"/>
      <c r="I11" s="17"/>
      <c r="J11" s="22"/>
      <c r="K11" s="17"/>
      <c r="L11" s="17"/>
      <c r="M11" s="76"/>
      <c r="N11" s="15"/>
      <c r="O11" s="66"/>
    </row>
    <row r="12" spans="1:19" s="37" customFormat="1" ht="18.75" x14ac:dyDescent="0.25">
      <c r="A12" s="15"/>
      <c r="B12" s="75"/>
      <c r="C12" s="27" t="s">
        <v>28</v>
      </c>
      <c r="D12" s="26" t="s">
        <v>25</v>
      </c>
      <c r="E12" s="17"/>
      <c r="F12" s="17"/>
      <c r="G12" s="17"/>
      <c r="H12" s="17"/>
      <c r="I12" s="17"/>
      <c r="J12" s="23"/>
      <c r="K12" s="17"/>
      <c r="L12" s="17"/>
      <c r="M12" s="76"/>
      <c r="N12" s="15"/>
      <c r="S12" s="66"/>
    </row>
    <row r="13" spans="1:19" s="37" customFormat="1" x14ac:dyDescent="0.25">
      <c r="A13" s="15"/>
      <c r="B13" s="75"/>
      <c r="C13" s="17"/>
      <c r="D13" s="17"/>
      <c r="E13" s="17"/>
      <c r="F13" s="17"/>
      <c r="G13" s="17"/>
      <c r="H13" s="17"/>
      <c r="I13" s="17"/>
      <c r="J13" s="23"/>
      <c r="K13" s="17"/>
      <c r="L13" s="17"/>
      <c r="M13" s="76"/>
      <c r="N13" s="15"/>
    </row>
    <row r="14" spans="1:19" s="37" customFormat="1" x14ac:dyDescent="0.25">
      <c r="A14" s="15"/>
      <c r="B14" s="75"/>
      <c r="C14" s="17"/>
      <c r="D14" s="17"/>
      <c r="E14" s="17"/>
      <c r="F14" s="17"/>
      <c r="G14" s="17"/>
      <c r="H14" s="17"/>
      <c r="I14" s="17"/>
      <c r="J14" s="23"/>
      <c r="K14" s="17"/>
      <c r="L14" s="17"/>
      <c r="M14" s="76"/>
      <c r="N14" s="15"/>
    </row>
    <row r="15" spans="1:19" s="37" customFormat="1" x14ac:dyDescent="0.25">
      <c r="A15" s="15"/>
      <c r="B15" s="75"/>
      <c r="C15" s="17"/>
      <c r="D15" s="17"/>
      <c r="E15" s="17"/>
      <c r="F15" s="17"/>
      <c r="G15" s="17"/>
      <c r="H15" s="17"/>
      <c r="I15" s="17"/>
      <c r="J15" s="23"/>
      <c r="K15" s="17"/>
      <c r="L15" s="17"/>
      <c r="M15" s="76"/>
      <c r="N15" s="15"/>
    </row>
    <row r="16" spans="1:19" s="37" customFormat="1" x14ac:dyDescent="0.25">
      <c r="A16" s="15"/>
      <c r="B16" s="75"/>
      <c r="C16" s="17"/>
      <c r="D16" s="17"/>
      <c r="E16" s="17"/>
      <c r="F16" s="17"/>
      <c r="G16" s="17"/>
      <c r="H16" s="17"/>
      <c r="I16" s="17"/>
      <c r="J16" s="23"/>
      <c r="K16" s="17"/>
      <c r="L16" s="17"/>
      <c r="M16" s="76"/>
      <c r="N16" s="15"/>
    </row>
    <row r="17" spans="1:14" s="37" customFormat="1" ht="18.75" x14ac:dyDescent="0.25">
      <c r="A17" s="15"/>
      <c r="B17" s="75"/>
      <c r="C17" s="27" t="s">
        <v>29</v>
      </c>
      <c r="D17" s="26" t="s">
        <v>26</v>
      </c>
      <c r="E17" s="17"/>
      <c r="F17" s="17"/>
      <c r="G17" s="17"/>
      <c r="H17" s="17"/>
      <c r="I17" s="17"/>
      <c r="J17" s="23"/>
      <c r="K17" s="17"/>
      <c r="L17" s="17"/>
      <c r="M17" s="76"/>
      <c r="N17" s="15"/>
    </row>
    <row r="18" spans="1:14" s="37" customFormat="1" x14ac:dyDescent="0.25">
      <c r="A18" s="15"/>
      <c r="B18" s="75"/>
      <c r="C18" s="17"/>
      <c r="D18" s="17"/>
      <c r="E18" s="17"/>
      <c r="F18" s="17"/>
      <c r="G18" s="17"/>
      <c r="H18" s="17"/>
      <c r="I18" s="17"/>
      <c r="J18" s="23"/>
      <c r="K18" s="17"/>
      <c r="L18" s="17"/>
      <c r="M18" s="76"/>
      <c r="N18" s="15"/>
    </row>
    <row r="19" spans="1:14" s="37" customFormat="1" x14ac:dyDescent="0.25">
      <c r="A19" s="15"/>
      <c r="B19" s="75"/>
      <c r="C19" s="17"/>
      <c r="D19" s="17"/>
      <c r="E19" s="17"/>
      <c r="F19" s="17"/>
      <c r="G19" s="17"/>
      <c r="H19" s="17"/>
      <c r="I19" s="17"/>
      <c r="J19" s="23"/>
      <c r="K19" s="17"/>
      <c r="L19" s="17"/>
      <c r="M19" s="76"/>
      <c r="N19" s="15"/>
    </row>
    <row r="20" spans="1:14" s="37" customFormat="1" x14ac:dyDescent="0.25">
      <c r="A20" s="15"/>
      <c r="B20" s="75"/>
      <c r="C20" s="17"/>
      <c r="D20" s="17"/>
      <c r="E20" s="17"/>
      <c r="F20" s="17"/>
      <c r="G20" s="17"/>
      <c r="H20" s="17"/>
      <c r="I20" s="17"/>
      <c r="J20" s="23"/>
      <c r="K20" s="17"/>
      <c r="L20" s="17"/>
      <c r="M20" s="76"/>
      <c r="N20" s="15"/>
    </row>
    <row r="21" spans="1:14" s="37" customFormat="1" x14ac:dyDescent="0.25">
      <c r="A21" s="15"/>
      <c r="B21" s="75"/>
      <c r="C21" s="17"/>
      <c r="D21" s="17"/>
      <c r="E21" s="17"/>
      <c r="F21" s="17"/>
      <c r="G21" s="17"/>
      <c r="H21" s="17"/>
      <c r="I21" s="17"/>
      <c r="J21" s="23"/>
      <c r="K21" s="17"/>
      <c r="L21" s="17"/>
      <c r="M21" s="76"/>
      <c r="N21" s="15"/>
    </row>
    <row r="22" spans="1:14" s="37" customFormat="1" x14ac:dyDescent="0.25">
      <c r="A22" s="15"/>
      <c r="B22" s="75"/>
      <c r="C22" s="17"/>
      <c r="D22" s="17"/>
      <c r="E22" s="17"/>
      <c r="F22" s="17"/>
      <c r="G22" s="17"/>
      <c r="H22" s="17"/>
      <c r="I22" s="17"/>
      <c r="J22" s="23"/>
      <c r="K22" s="17"/>
      <c r="L22" s="17"/>
      <c r="M22" s="76"/>
      <c r="N22" s="15"/>
    </row>
    <row r="23" spans="1:14" s="37" customFormat="1" x14ac:dyDescent="0.25">
      <c r="A23" s="15"/>
      <c r="B23" s="75"/>
      <c r="C23" s="17"/>
      <c r="D23" s="17"/>
      <c r="E23" s="17"/>
      <c r="F23" s="17"/>
      <c r="G23" s="17"/>
      <c r="H23" s="17"/>
      <c r="I23" s="17"/>
      <c r="J23" s="23"/>
      <c r="K23" s="17"/>
      <c r="L23" s="17"/>
      <c r="M23" s="76"/>
      <c r="N23" s="15"/>
    </row>
    <row r="24" spans="1:14" s="37" customFormat="1" x14ac:dyDescent="0.25">
      <c r="A24" s="15"/>
      <c r="B24" s="75"/>
      <c r="C24" s="17"/>
      <c r="D24" s="17"/>
      <c r="E24" s="17"/>
      <c r="F24" s="17"/>
      <c r="G24" s="17"/>
      <c r="H24" s="17"/>
      <c r="I24" s="17"/>
      <c r="J24" s="23"/>
      <c r="K24" s="17"/>
      <c r="L24" s="17"/>
      <c r="M24" s="76"/>
      <c r="N24" s="15"/>
    </row>
    <row r="25" spans="1:14" s="37" customFormat="1" x14ac:dyDescent="0.25">
      <c r="A25" s="15"/>
      <c r="B25" s="75"/>
      <c r="C25" s="17"/>
      <c r="D25" s="17"/>
      <c r="E25" s="17"/>
      <c r="F25" s="17"/>
      <c r="G25" s="17"/>
      <c r="H25" s="17"/>
      <c r="I25" s="17"/>
      <c r="J25" s="23"/>
      <c r="K25" s="17"/>
      <c r="L25" s="17"/>
      <c r="M25" s="76"/>
      <c r="N25" s="15"/>
    </row>
    <row r="26" spans="1:14" s="37" customFormat="1" x14ac:dyDescent="0.25">
      <c r="A26" s="15"/>
      <c r="B26" s="75"/>
      <c r="C26" s="17"/>
      <c r="D26" s="17"/>
      <c r="E26" s="17"/>
      <c r="F26" s="17"/>
      <c r="G26" s="17"/>
      <c r="H26" s="17"/>
      <c r="I26" s="17"/>
      <c r="J26" s="23"/>
      <c r="K26" s="17"/>
      <c r="L26" s="17"/>
      <c r="M26" s="76"/>
      <c r="N26" s="15"/>
    </row>
    <row r="27" spans="1:14" s="37" customFormat="1" x14ac:dyDescent="0.25">
      <c r="A27" s="15"/>
      <c r="B27" s="75"/>
      <c r="C27" s="17"/>
      <c r="D27" s="17"/>
      <c r="E27" s="17"/>
      <c r="F27" s="17"/>
      <c r="G27" s="17"/>
      <c r="H27" s="17"/>
      <c r="I27" s="17"/>
      <c r="J27" s="23"/>
      <c r="K27" s="17"/>
      <c r="L27" s="17"/>
      <c r="M27" s="76"/>
      <c r="N27" s="15"/>
    </row>
    <row r="28" spans="1:14" s="37" customFormat="1" x14ac:dyDescent="0.25">
      <c r="A28" s="15"/>
      <c r="B28" s="75"/>
      <c r="C28" s="17"/>
      <c r="D28" s="17"/>
      <c r="E28" s="17"/>
      <c r="F28" s="17"/>
      <c r="G28" s="17"/>
      <c r="H28" s="17"/>
      <c r="I28" s="17"/>
      <c r="J28" s="23"/>
      <c r="K28" s="17"/>
      <c r="L28" s="17"/>
      <c r="M28" s="76"/>
      <c r="N28" s="15"/>
    </row>
    <row r="29" spans="1:14" s="37" customFormat="1" x14ac:dyDescent="0.25">
      <c r="A29" s="15"/>
      <c r="B29" s="75"/>
      <c r="C29" s="17"/>
      <c r="D29" s="17"/>
      <c r="E29" s="17"/>
      <c r="F29" s="17"/>
      <c r="G29" s="17"/>
      <c r="H29" s="17"/>
      <c r="I29" s="17"/>
      <c r="J29" s="23"/>
      <c r="K29" s="17"/>
      <c r="L29" s="17"/>
      <c r="M29" s="76"/>
      <c r="N29" s="15"/>
    </row>
    <row r="30" spans="1:14" s="37" customFormat="1" x14ac:dyDescent="0.25">
      <c r="A30" s="15"/>
      <c r="B30" s="75"/>
      <c r="C30" s="17"/>
      <c r="D30" s="17"/>
      <c r="E30" s="17"/>
      <c r="F30" s="17"/>
      <c r="G30" s="17"/>
      <c r="H30" s="17"/>
      <c r="I30" s="17"/>
      <c r="J30" s="23"/>
      <c r="K30" s="17"/>
      <c r="L30" s="17"/>
      <c r="M30" s="76"/>
      <c r="N30" s="15"/>
    </row>
    <row r="31" spans="1:14" s="37" customFormat="1" x14ac:dyDescent="0.25">
      <c r="A31" s="15"/>
      <c r="B31" s="75"/>
      <c r="C31" s="17"/>
      <c r="D31" s="17"/>
      <c r="E31" s="17"/>
      <c r="F31" s="17"/>
      <c r="G31" s="17"/>
      <c r="H31" s="17"/>
      <c r="I31" s="17"/>
      <c r="J31" s="23"/>
      <c r="K31" s="17"/>
      <c r="L31" s="17"/>
      <c r="M31" s="76"/>
      <c r="N31" s="15"/>
    </row>
    <row r="32" spans="1:14" s="37" customFormat="1" x14ac:dyDescent="0.25">
      <c r="A32" s="15"/>
      <c r="B32" s="75"/>
      <c r="C32" s="17"/>
      <c r="D32" s="17"/>
      <c r="E32" s="17"/>
      <c r="F32" s="17"/>
      <c r="G32" s="17"/>
      <c r="H32" s="17"/>
      <c r="I32" s="17"/>
      <c r="J32" s="23"/>
      <c r="K32" s="17"/>
      <c r="L32" s="17"/>
      <c r="M32" s="76"/>
      <c r="N32" s="15"/>
    </row>
    <row r="33" spans="1:14" s="37" customFormat="1" x14ac:dyDescent="0.25">
      <c r="A33" s="15"/>
      <c r="B33" s="75"/>
      <c r="C33" s="17"/>
      <c r="D33" s="17"/>
      <c r="E33" s="17"/>
      <c r="F33" s="17"/>
      <c r="G33" s="17"/>
      <c r="H33" s="17"/>
      <c r="I33" s="17"/>
      <c r="J33" s="23"/>
      <c r="K33" s="17"/>
      <c r="L33" s="17"/>
      <c r="M33" s="76"/>
      <c r="N33" s="15"/>
    </row>
    <row r="34" spans="1:14" s="37" customFormat="1" x14ac:dyDescent="0.25">
      <c r="A34" s="15"/>
      <c r="B34" s="75"/>
      <c r="C34" s="17"/>
      <c r="D34" s="17"/>
      <c r="E34" s="17"/>
      <c r="F34" s="17"/>
      <c r="G34" s="17"/>
      <c r="H34" s="17"/>
      <c r="I34" s="17"/>
      <c r="J34" s="23"/>
      <c r="K34" s="17"/>
      <c r="L34" s="17"/>
      <c r="M34" s="76"/>
      <c r="N34" s="15"/>
    </row>
    <row r="35" spans="1:14" s="37" customFormat="1" x14ac:dyDescent="0.25">
      <c r="A35" s="15"/>
      <c r="B35" s="75"/>
      <c r="C35" s="17"/>
      <c r="D35" s="17"/>
      <c r="E35" s="17"/>
      <c r="F35" s="17"/>
      <c r="G35" s="17"/>
      <c r="H35" s="17"/>
      <c r="I35" s="17"/>
      <c r="J35" s="23"/>
      <c r="K35" s="17"/>
      <c r="L35" s="17"/>
      <c r="M35" s="76"/>
      <c r="N35" s="15"/>
    </row>
    <row r="36" spans="1:14" s="37" customFormat="1" x14ac:dyDescent="0.25">
      <c r="A36" s="15"/>
      <c r="B36" s="75"/>
      <c r="C36" s="17"/>
      <c r="D36" s="17"/>
      <c r="E36" s="17"/>
      <c r="F36" s="17"/>
      <c r="G36" s="17"/>
      <c r="H36" s="17"/>
      <c r="I36" s="17"/>
      <c r="J36" s="23"/>
      <c r="K36" s="17"/>
      <c r="L36" s="17"/>
      <c r="M36" s="76"/>
      <c r="N36" s="15"/>
    </row>
    <row r="37" spans="1:14" s="37" customFormat="1" x14ac:dyDescent="0.25">
      <c r="A37" s="15"/>
      <c r="B37" s="75"/>
      <c r="C37" s="17"/>
      <c r="D37" s="17"/>
      <c r="E37" s="17"/>
      <c r="F37" s="17"/>
      <c r="G37" s="17"/>
      <c r="H37" s="17"/>
      <c r="I37" s="17"/>
      <c r="J37" s="23"/>
      <c r="K37" s="17"/>
      <c r="L37" s="17"/>
      <c r="M37" s="76"/>
      <c r="N37" s="15"/>
    </row>
    <row r="38" spans="1:14" s="37" customFormat="1" x14ac:dyDescent="0.25">
      <c r="A38" s="15"/>
      <c r="B38" s="75"/>
      <c r="C38" s="17"/>
      <c r="D38" s="17"/>
      <c r="E38" s="17"/>
      <c r="F38" s="17"/>
      <c r="G38" s="17"/>
      <c r="H38" s="17"/>
      <c r="I38" s="17"/>
      <c r="J38" s="23"/>
      <c r="K38" s="17"/>
      <c r="L38" s="17"/>
      <c r="M38" s="76"/>
      <c r="N38" s="15"/>
    </row>
    <row r="39" spans="1:14" s="37" customFormat="1" ht="18.75" x14ac:dyDescent="0.25">
      <c r="A39" s="15"/>
      <c r="B39" s="75"/>
      <c r="C39" s="27" t="s">
        <v>30</v>
      </c>
      <c r="D39" s="26" t="s">
        <v>53</v>
      </c>
      <c r="E39" s="17"/>
      <c r="F39" s="17"/>
      <c r="G39" s="17"/>
      <c r="H39" s="17"/>
      <c r="I39" s="17"/>
      <c r="J39" s="23"/>
      <c r="K39" s="17"/>
      <c r="L39" s="17"/>
      <c r="M39" s="76"/>
      <c r="N39" s="15"/>
    </row>
    <row r="40" spans="1:14" s="37" customFormat="1" x14ac:dyDescent="0.25">
      <c r="A40" s="15"/>
      <c r="B40" s="75"/>
      <c r="C40" s="17"/>
      <c r="D40" s="17"/>
      <c r="E40" s="17"/>
      <c r="F40" s="17"/>
      <c r="G40" s="17"/>
      <c r="H40" s="17"/>
      <c r="I40" s="17"/>
      <c r="J40" s="23"/>
      <c r="K40" s="17"/>
      <c r="L40" s="17"/>
      <c r="M40" s="76"/>
      <c r="N40" s="15"/>
    </row>
    <row r="41" spans="1:14" s="37" customFormat="1" x14ac:dyDescent="0.25">
      <c r="A41" s="15"/>
      <c r="B41" s="75"/>
      <c r="C41" s="17"/>
      <c r="D41" s="17"/>
      <c r="E41" s="17"/>
      <c r="F41" s="17"/>
      <c r="G41" s="17"/>
      <c r="H41" s="17"/>
      <c r="I41" s="17"/>
      <c r="J41" s="23"/>
      <c r="K41" s="17"/>
      <c r="L41" s="17"/>
      <c r="M41" s="76"/>
      <c r="N41" s="15"/>
    </row>
    <row r="42" spans="1:14" s="37" customFormat="1" x14ac:dyDescent="0.25">
      <c r="A42" s="15"/>
      <c r="B42" s="75"/>
      <c r="C42" s="17"/>
      <c r="D42" s="17"/>
      <c r="E42" s="17"/>
      <c r="F42" s="17"/>
      <c r="G42" s="17"/>
      <c r="H42" s="17"/>
      <c r="I42" s="17"/>
      <c r="J42" s="23"/>
      <c r="K42" s="17"/>
      <c r="L42" s="17"/>
      <c r="M42" s="76"/>
      <c r="N42" s="15"/>
    </row>
    <row r="43" spans="1:14" s="37" customFormat="1" ht="18.75" x14ac:dyDescent="0.25">
      <c r="A43" s="15"/>
      <c r="B43" s="75"/>
      <c r="C43" s="27" t="s">
        <v>31</v>
      </c>
      <c r="D43" s="26" t="s">
        <v>41</v>
      </c>
      <c r="E43" s="17"/>
      <c r="F43" s="17"/>
      <c r="G43" s="17"/>
      <c r="H43" s="17"/>
      <c r="I43" s="17"/>
      <c r="J43" s="23"/>
      <c r="K43" s="17"/>
      <c r="L43" s="17"/>
      <c r="M43" s="76"/>
      <c r="N43" s="15"/>
    </row>
    <row r="44" spans="1:14" s="37" customFormat="1" x14ac:dyDescent="0.25">
      <c r="A44" s="15"/>
      <c r="B44" s="77"/>
      <c r="C44" s="78"/>
      <c r="D44" s="78"/>
      <c r="E44" s="78"/>
      <c r="F44" s="78"/>
      <c r="G44" s="78"/>
      <c r="H44" s="78"/>
      <c r="I44" s="78"/>
      <c r="J44" s="115"/>
      <c r="K44" s="115"/>
      <c r="L44" s="115"/>
      <c r="M44" s="79"/>
      <c r="N44" s="15"/>
    </row>
  </sheetData>
  <sheetProtection password="B98C" sheet="1" objects="1" scenarios="1" selectLockedCells="1"/>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27" width="9.140625" style="68"/>
    <col min="28"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0</v>
      </c>
      <c r="B3" s="32"/>
      <c r="C3" s="32"/>
      <c r="D3" s="32"/>
      <c r="E3" s="32"/>
      <c r="F3" s="33"/>
      <c r="G3" s="34">
        <f>Settings!$D$7</f>
        <v>2016</v>
      </c>
      <c r="H3" s="35"/>
      <c r="I3" s="36" t="s">
        <v>33</v>
      </c>
      <c r="AA3" s="127"/>
    </row>
    <row r="4" spans="1:28" ht="26.25" customHeight="1" x14ac:dyDescent="0.25">
      <c r="A4" s="38" t="s">
        <v>34</v>
      </c>
      <c r="B4" s="39" t="s">
        <v>35</v>
      </c>
      <c r="C4" s="39" t="s">
        <v>36</v>
      </c>
      <c r="D4" s="39" t="s">
        <v>37</v>
      </c>
      <c r="E4" s="39" t="s">
        <v>38</v>
      </c>
      <c r="F4" s="40" t="s">
        <v>39</v>
      </c>
      <c r="G4" s="41" t="s">
        <v>40</v>
      </c>
      <c r="I4" s="63"/>
      <c r="AA4" s="127"/>
    </row>
    <row r="5" spans="1:28" ht="22.5" customHeight="1" x14ac:dyDescent="0.25">
      <c r="A5" s="42" t="str">
        <f>IF(Settings!$G$10=1,Settings!$C$10,"")</f>
        <v/>
      </c>
      <c r="B5" s="43" t="str">
        <f>IF(A5="",IF(Settings!$G$10=2,Settings!$C$10,""),A5+1)</f>
        <v/>
      </c>
      <c r="C5" s="43" t="str">
        <f>IF(B5="",IF(Settings!$G$10=3,Settings!$C$10,""),B5+1)</f>
        <v/>
      </c>
      <c r="D5" s="43" t="str">
        <f>IF(C5="",IF(Settings!$G$10=4,Settings!$C$10,""),C5+1)</f>
        <v/>
      </c>
      <c r="E5" s="43" t="str">
        <f>IF(D5="",IF(Settings!$G$10=5,Settings!$C$10,""),D5+1)</f>
        <v/>
      </c>
      <c r="F5" s="43">
        <f>IF(E5="",IF(Settings!$G$10=6,Settings!$C$10,""),E5+1)</f>
        <v>42370</v>
      </c>
      <c r="G5" s="44">
        <f>IF(F5="",IF(Settings!$G$10=7,Settings!$C$10,""),F5+1)</f>
        <v>42371</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42372</v>
      </c>
      <c r="B9" s="43">
        <f>A9+1</f>
        <v>42373</v>
      </c>
      <c r="C9" s="43">
        <f t="shared" ref="C9:G9" si="0">B9+1</f>
        <v>42374</v>
      </c>
      <c r="D9" s="43">
        <f t="shared" si="0"/>
        <v>42375</v>
      </c>
      <c r="E9" s="43">
        <f t="shared" si="0"/>
        <v>42376</v>
      </c>
      <c r="F9" s="43">
        <f t="shared" si="0"/>
        <v>42377</v>
      </c>
      <c r="G9" s="44">
        <f t="shared" si="0"/>
        <v>42378</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42379</v>
      </c>
      <c r="B13" s="43">
        <f t="shared" ref="B13:G13" si="1">A13+1</f>
        <v>42380</v>
      </c>
      <c r="C13" s="43">
        <f t="shared" si="1"/>
        <v>42381</v>
      </c>
      <c r="D13" s="43">
        <f t="shared" si="1"/>
        <v>42382</v>
      </c>
      <c r="E13" s="43">
        <f t="shared" si="1"/>
        <v>42383</v>
      </c>
      <c r="F13" s="43">
        <f t="shared" si="1"/>
        <v>42384</v>
      </c>
      <c r="G13" s="44">
        <f t="shared" si="1"/>
        <v>42385</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42386</v>
      </c>
      <c r="B17" s="43">
        <f t="shared" ref="B17:G17" si="2">A17+1</f>
        <v>42387</v>
      </c>
      <c r="C17" s="43">
        <f t="shared" si="2"/>
        <v>42388</v>
      </c>
      <c r="D17" s="43">
        <f t="shared" si="2"/>
        <v>42389</v>
      </c>
      <c r="E17" s="43">
        <f t="shared" si="2"/>
        <v>42390</v>
      </c>
      <c r="F17" s="43">
        <f t="shared" si="2"/>
        <v>42391</v>
      </c>
      <c r="G17" s="44">
        <f t="shared" si="2"/>
        <v>42392</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42393</v>
      </c>
      <c r="B21" s="43">
        <f>IF(A21="","",IF(DAY(A21+1)&lt;DAY(A21),"",A21+1))</f>
        <v>42394</v>
      </c>
      <c r="C21" s="43">
        <f t="shared" ref="C21:G21" si="3">IF(B21="","",IF(DAY(B21+1)&lt;DAY(B21),"",B21+1))</f>
        <v>42395</v>
      </c>
      <c r="D21" s="43">
        <f t="shared" si="3"/>
        <v>42396</v>
      </c>
      <c r="E21" s="43">
        <f t="shared" si="3"/>
        <v>42397</v>
      </c>
      <c r="F21" s="43">
        <f t="shared" si="3"/>
        <v>42398</v>
      </c>
      <c r="G21" s="44">
        <f t="shared" si="3"/>
        <v>42399</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f>IF(G21="","",IF(DAY(G21+1)&lt;DAY(G21),"",G21+1))</f>
        <v>42400</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359" priority="21">
      <formula>$AA$5=1</formula>
    </cfRule>
    <cfRule type="expression" dxfId="358" priority="22">
      <formula>$AA$6=2</formula>
    </cfRule>
    <cfRule type="expression" dxfId="357" priority="23">
      <formula>$AA$7=3</formula>
    </cfRule>
    <cfRule type="expression" dxfId="356" priority="24">
      <formula>$AA$8=4</formula>
    </cfRule>
    <cfRule type="expression" dxfId="355" priority="25">
      <formula>$AA$9=5</formula>
    </cfRule>
    <cfRule type="expression" dxfId="354" priority="26">
      <formula>$AA$10=6</formula>
    </cfRule>
    <cfRule type="expression" dxfId="353" priority="28">
      <formula>$AA$11=7</formula>
    </cfRule>
    <cfRule type="expression" dxfId="352" priority="30">
      <formula>$AA$12=8</formula>
    </cfRule>
  </conditionalFormatting>
  <conditionalFormatting sqref="A4:G4">
    <cfRule type="expression" dxfId="351" priority="15">
      <formula>$AA$5=1</formula>
    </cfRule>
    <cfRule type="expression" dxfId="350" priority="16">
      <formula>$AA$6=2</formula>
    </cfRule>
    <cfRule type="expression" dxfId="349" priority="17">
      <formula>$AA$7=3</formula>
    </cfRule>
    <cfRule type="expression" dxfId="348" priority="18">
      <formula>$AA$8=4</formula>
    </cfRule>
    <cfRule type="expression" dxfId="347" priority="19">
      <formula>$AA$9=5</formula>
    </cfRule>
    <cfRule type="expression" dxfId="346" priority="20">
      <formula>$AA$10=6</formula>
    </cfRule>
    <cfRule type="expression" dxfId="345" priority="27">
      <formula>$AA$11=7</formula>
    </cfRule>
    <cfRule type="expression" dxfId="344" priority="29">
      <formula>$AA$12=8</formula>
    </cfRule>
  </conditionalFormatting>
  <conditionalFormatting sqref="I3">
    <cfRule type="expression" dxfId="343" priority="7">
      <formula>$AA$5=1</formula>
    </cfRule>
    <cfRule type="expression" dxfId="342" priority="8">
      <formula>$AA$6=2</formula>
    </cfRule>
    <cfRule type="expression" dxfId="341" priority="9">
      <formula>$AA$7=3</formula>
    </cfRule>
    <cfRule type="expression" dxfId="340" priority="10">
      <formula>$AA$8=4</formula>
    </cfRule>
    <cfRule type="expression" dxfId="339" priority="11">
      <formula>$AA$9=5</formula>
    </cfRule>
    <cfRule type="expression" dxfId="338" priority="12">
      <formula>$AA$10=6</formula>
    </cfRule>
    <cfRule type="expression" dxfId="337" priority="13">
      <formula>$AA$11=7</formula>
    </cfRule>
    <cfRule type="expression" dxfId="336" priority="14">
      <formula>$AA$12=8</formula>
    </cfRule>
  </conditionalFormatting>
  <conditionalFormatting sqref="A5:A8">
    <cfRule type="expression" dxfId="335" priority="6">
      <formula>A$5=""</formula>
    </cfRule>
  </conditionalFormatting>
  <conditionalFormatting sqref="B5:G8">
    <cfRule type="expression" dxfId="334" priority="5">
      <formula>B$5=""</formula>
    </cfRule>
  </conditionalFormatting>
  <conditionalFormatting sqref="A21:A24">
    <cfRule type="expression" dxfId="333" priority="4">
      <formula>A$21=""</formula>
    </cfRule>
  </conditionalFormatting>
  <conditionalFormatting sqref="B21:G24">
    <cfRule type="expression" dxfId="332" priority="3">
      <formula>B$21=""</formula>
    </cfRule>
  </conditionalFormatting>
  <conditionalFormatting sqref="A25:A28">
    <cfRule type="expression" dxfId="331" priority="2">
      <formula>A$25=""</formula>
    </cfRule>
  </conditionalFormatting>
  <conditionalFormatting sqref="B25:G28">
    <cfRule type="expression" dxfId="33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27" width="9.140625" style="68"/>
    <col min="28"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6</v>
      </c>
      <c r="B3" s="32"/>
      <c r="C3" s="32"/>
      <c r="D3" s="32"/>
      <c r="E3" s="32"/>
      <c r="F3" s="33"/>
      <c r="G3" s="34">
        <f>Settings!$D$7</f>
        <v>2016</v>
      </c>
      <c r="H3" s="35"/>
      <c r="I3" s="36" t="s">
        <v>33</v>
      </c>
      <c r="AA3" s="127"/>
    </row>
    <row r="4" spans="1:28" ht="26.25" customHeight="1" x14ac:dyDescent="0.25">
      <c r="A4" s="38" t="s">
        <v>34</v>
      </c>
      <c r="B4" s="39" t="s">
        <v>35</v>
      </c>
      <c r="C4" s="39" t="s">
        <v>36</v>
      </c>
      <c r="D4" s="39" t="s">
        <v>37</v>
      </c>
      <c r="E4" s="39" t="s">
        <v>38</v>
      </c>
      <c r="F4" s="40" t="s">
        <v>39</v>
      </c>
      <c r="G4" s="41" t="s">
        <v>40</v>
      </c>
      <c r="I4" s="63"/>
      <c r="AA4" s="127"/>
    </row>
    <row r="5" spans="1:28" ht="22.5" customHeight="1" x14ac:dyDescent="0.25">
      <c r="A5" s="42" t="str">
        <f>IF(Settings!$G$11=1,Settings!$C$11,"")</f>
        <v/>
      </c>
      <c r="B5" s="43">
        <f>IF(A5="",IF(Settings!$G$11=2,Settings!$C$11,""),A5+1)</f>
        <v>42401</v>
      </c>
      <c r="C5" s="43">
        <f>IF(B5="",IF(Settings!$G$11=3,Settings!$C$11,""),B5+1)</f>
        <v>42402</v>
      </c>
      <c r="D5" s="43">
        <f>IF(C5="",IF(Settings!$G$11=4,Settings!$C$11,""),C5+1)</f>
        <v>42403</v>
      </c>
      <c r="E5" s="43">
        <f>IF(D5="",IF(Settings!$G$11=5,Settings!$C$11,""),D5+1)</f>
        <v>42404</v>
      </c>
      <c r="F5" s="43">
        <f>IF(E5="",IF(Settings!$G$11=6,Settings!$C$11,""),E5+1)</f>
        <v>42405</v>
      </c>
      <c r="G5" s="44">
        <f>IF(F5="",IF(Settings!$G$11=7,Settings!$C$11,""),F5+1)</f>
        <v>42406</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42407</v>
      </c>
      <c r="B9" s="43">
        <f>A9+1</f>
        <v>42408</v>
      </c>
      <c r="C9" s="43">
        <f t="shared" ref="C9:G9" si="0">B9+1</f>
        <v>42409</v>
      </c>
      <c r="D9" s="43">
        <f t="shared" si="0"/>
        <v>42410</v>
      </c>
      <c r="E9" s="43">
        <f t="shared" si="0"/>
        <v>42411</v>
      </c>
      <c r="F9" s="43">
        <f t="shared" si="0"/>
        <v>42412</v>
      </c>
      <c r="G9" s="44">
        <f t="shared" si="0"/>
        <v>42413</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42414</v>
      </c>
      <c r="B13" s="43">
        <f t="shared" ref="B13:G13" si="1">A13+1</f>
        <v>42415</v>
      </c>
      <c r="C13" s="43">
        <f t="shared" si="1"/>
        <v>42416</v>
      </c>
      <c r="D13" s="43">
        <f t="shared" si="1"/>
        <v>42417</v>
      </c>
      <c r="E13" s="43">
        <f t="shared" si="1"/>
        <v>42418</v>
      </c>
      <c r="F13" s="43">
        <f t="shared" si="1"/>
        <v>42419</v>
      </c>
      <c r="G13" s="44">
        <f t="shared" si="1"/>
        <v>42420</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42421</v>
      </c>
      <c r="B17" s="43">
        <f t="shared" ref="B17:G17" si="2">A17+1</f>
        <v>42422</v>
      </c>
      <c r="C17" s="43">
        <f t="shared" si="2"/>
        <v>42423</v>
      </c>
      <c r="D17" s="43">
        <f t="shared" si="2"/>
        <v>42424</v>
      </c>
      <c r="E17" s="43">
        <f t="shared" si="2"/>
        <v>42425</v>
      </c>
      <c r="F17" s="43">
        <f t="shared" si="2"/>
        <v>42426</v>
      </c>
      <c r="G17" s="44">
        <f t="shared" si="2"/>
        <v>42427</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42428</v>
      </c>
      <c r="B21" s="43">
        <f>IF(A21="","",IF(DAY(A21+1)&lt;DAY(A21),"",A21+1))</f>
        <v>42429</v>
      </c>
      <c r="C21" s="43" t="str">
        <f t="shared" ref="C21:G21" si="3">IF(B21="","",IF(DAY(B21+1)&lt;DAY(B21),"",B21+1))</f>
        <v/>
      </c>
      <c r="D21" s="43" t="str">
        <f t="shared" si="3"/>
        <v/>
      </c>
      <c r="E21" s="43" t="str">
        <f t="shared" si="3"/>
        <v/>
      </c>
      <c r="F21" s="43" t="str">
        <f t="shared" si="3"/>
        <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329" priority="21">
      <formula>$AA$5=1</formula>
    </cfRule>
    <cfRule type="expression" dxfId="328" priority="22">
      <formula>$AA$6=2</formula>
    </cfRule>
    <cfRule type="expression" dxfId="327" priority="23">
      <formula>$AA$7=3</formula>
    </cfRule>
    <cfRule type="expression" dxfId="326" priority="24">
      <formula>$AA$8=4</formula>
    </cfRule>
    <cfRule type="expression" dxfId="325" priority="25">
      <formula>$AA$9=5</formula>
    </cfRule>
    <cfRule type="expression" dxfId="324" priority="26">
      <formula>$AA$10=6</formula>
    </cfRule>
    <cfRule type="expression" dxfId="323" priority="28">
      <formula>$AA$11=7</formula>
    </cfRule>
    <cfRule type="expression" dxfId="322" priority="30">
      <formula>$AA$12=8</formula>
    </cfRule>
  </conditionalFormatting>
  <conditionalFormatting sqref="A4:G4">
    <cfRule type="expression" dxfId="321" priority="15">
      <formula>$AA$5=1</formula>
    </cfRule>
    <cfRule type="expression" dxfId="320" priority="16">
      <formula>$AA$6=2</formula>
    </cfRule>
    <cfRule type="expression" dxfId="319" priority="17">
      <formula>$AA$7=3</formula>
    </cfRule>
    <cfRule type="expression" dxfId="318" priority="18">
      <formula>$AA$8=4</formula>
    </cfRule>
    <cfRule type="expression" dxfId="317" priority="19">
      <formula>$AA$9=5</formula>
    </cfRule>
    <cfRule type="expression" dxfId="316" priority="20">
      <formula>$AA$10=6</formula>
    </cfRule>
    <cfRule type="expression" dxfId="315" priority="27">
      <formula>$AA$11=7</formula>
    </cfRule>
    <cfRule type="expression" dxfId="314" priority="29">
      <formula>$AA$12=8</formula>
    </cfRule>
  </conditionalFormatting>
  <conditionalFormatting sqref="I3">
    <cfRule type="expression" dxfId="313" priority="7">
      <formula>$AA$5=1</formula>
    </cfRule>
    <cfRule type="expression" dxfId="312" priority="8">
      <formula>$AA$6=2</formula>
    </cfRule>
    <cfRule type="expression" dxfId="311" priority="9">
      <formula>$AA$7=3</formula>
    </cfRule>
    <cfRule type="expression" dxfId="310" priority="10">
      <formula>$AA$8=4</formula>
    </cfRule>
    <cfRule type="expression" dxfId="309" priority="11">
      <formula>$AA$9=5</formula>
    </cfRule>
    <cfRule type="expression" dxfId="308" priority="12">
      <formula>$AA$10=6</formula>
    </cfRule>
    <cfRule type="expression" dxfId="307" priority="13">
      <formula>$AA$11=7</formula>
    </cfRule>
    <cfRule type="expression" dxfId="306" priority="14">
      <formula>$AA$12=8</formula>
    </cfRule>
  </conditionalFormatting>
  <conditionalFormatting sqref="A5:A8">
    <cfRule type="expression" dxfId="305" priority="6">
      <formula>A$5=""</formula>
    </cfRule>
  </conditionalFormatting>
  <conditionalFormatting sqref="B5:G8">
    <cfRule type="expression" dxfId="304" priority="5">
      <formula>B$5=""</formula>
    </cfRule>
  </conditionalFormatting>
  <conditionalFormatting sqref="A21:A24">
    <cfRule type="expression" dxfId="303" priority="4">
      <formula>A$21=""</formula>
    </cfRule>
  </conditionalFormatting>
  <conditionalFormatting sqref="B21:G24">
    <cfRule type="expression" dxfId="302" priority="3">
      <formula>B$21=""</formula>
    </cfRule>
  </conditionalFormatting>
  <conditionalFormatting sqref="A25:A28">
    <cfRule type="expression" dxfId="301" priority="2">
      <formula>A$25=""</formula>
    </cfRule>
  </conditionalFormatting>
  <conditionalFormatting sqref="B25:G28">
    <cfRule type="expression" dxfId="30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7</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IF(Settings!$G$12=1,Settings!$C$12,"")</f>
        <v/>
      </c>
      <c r="B5" s="43" t="str">
        <f>IF(A5="",IF(Settings!$G$12=2,Settings!$C$12,""),A5+1)</f>
        <v/>
      </c>
      <c r="C5" s="43">
        <f>IF(B5="",IF(Settings!$G$12=3,Settings!$C$12,""),B5+1)</f>
        <v>42430</v>
      </c>
      <c r="D5" s="43">
        <f>IF(C5="",IF(Settings!$G$12=4,Settings!$C$12,""),C5+1)</f>
        <v>42431</v>
      </c>
      <c r="E5" s="43">
        <f>IF(D5="",IF(Settings!$G$12=5,Settings!$C$12,""),D5+1)</f>
        <v>42432</v>
      </c>
      <c r="F5" s="43">
        <f>IF(E5="",IF(Settings!$G$12=6,Settings!$C$12,""),E5+1)</f>
        <v>42433</v>
      </c>
      <c r="G5" s="44">
        <f>IF(F5="",IF(Settings!$G$12=7,Settings!$C$12,""),F5+1)</f>
        <v>42434</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42435</v>
      </c>
      <c r="B9" s="43">
        <f>A9+1</f>
        <v>42436</v>
      </c>
      <c r="C9" s="43">
        <f t="shared" ref="C9:G9" si="0">B9+1</f>
        <v>42437</v>
      </c>
      <c r="D9" s="43">
        <f t="shared" si="0"/>
        <v>42438</v>
      </c>
      <c r="E9" s="43">
        <f t="shared" si="0"/>
        <v>42439</v>
      </c>
      <c r="F9" s="43">
        <f t="shared" si="0"/>
        <v>42440</v>
      </c>
      <c r="G9" s="44">
        <f t="shared" si="0"/>
        <v>42441</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42442</v>
      </c>
      <c r="B13" s="43">
        <f t="shared" ref="B13:G13" si="1">A13+1</f>
        <v>42443</v>
      </c>
      <c r="C13" s="43">
        <f t="shared" si="1"/>
        <v>42444</v>
      </c>
      <c r="D13" s="43">
        <f t="shared" si="1"/>
        <v>42445</v>
      </c>
      <c r="E13" s="43">
        <f t="shared" si="1"/>
        <v>42446</v>
      </c>
      <c r="F13" s="43">
        <f t="shared" si="1"/>
        <v>42447</v>
      </c>
      <c r="G13" s="44">
        <f t="shared" si="1"/>
        <v>42448</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42449</v>
      </c>
      <c r="B17" s="43">
        <f t="shared" ref="B17:G17" si="2">A17+1</f>
        <v>42450</v>
      </c>
      <c r="C17" s="43">
        <f t="shared" si="2"/>
        <v>42451</v>
      </c>
      <c r="D17" s="43">
        <f t="shared" si="2"/>
        <v>42452</v>
      </c>
      <c r="E17" s="43">
        <f t="shared" si="2"/>
        <v>42453</v>
      </c>
      <c r="F17" s="43">
        <f t="shared" si="2"/>
        <v>42454</v>
      </c>
      <c r="G17" s="44">
        <f t="shared" si="2"/>
        <v>42455</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42456</v>
      </c>
      <c r="B21" s="43">
        <f>IF(A21="","",IF(DAY(A21+1)&lt;DAY(A21),"",A21+1))</f>
        <v>42457</v>
      </c>
      <c r="C21" s="43">
        <f t="shared" ref="C21:G21" si="3">IF(B21="","",IF(DAY(B21+1)&lt;DAY(B21),"",B21+1))</f>
        <v>42458</v>
      </c>
      <c r="D21" s="43">
        <f t="shared" si="3"/>
        <v>42459</v>
      </c>
      <c r="E21" s="43">
        <f t="shared" si="3"/>
        <v>42460</v>
      </c>
      <c r="F21" s="43" t="str">
        <f t="shared" si="3"/>
        <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299" priority="21">
      <formula>$AA$5=1</formula>
    </cfRule>
    <cfRule type="expression" dxfId="298" priority="22">
      <formula>$AA$6=2</formula>
    </cfRule>
    <cfRule type="expression" dxfId="297" priority="23">
      <formula>$AA$7=3</formula>
    </cfRule>
    <cfRule type="expression" dxfId="296" priority="24">
      <formula>$AA$8=4</formula>
    </cfRule>
    <cfRule type="expression" dxfId="295" priority="25">
      <formula>$AA$9=5</formula>
    </cfRule>
    <cfRule type="expression" dxfId="294" priority="26">
      <formula>$AA$10=6</formula>
    </cfRule>
    <cfRule type="expression" dxfId="293" priority="28">
      <formula>$AA$11=7</formula>
    </cfRule>
    <cfRule type="expression" dxfId="292" priority="30">
      <formula>$AA$12=8</formula>
    </cfRule>
  </conditionalFormatting>
  <conditionalFormatting sqref="A4:G4">
    <cfRule type="expression" dxfId="291" priority="15">
      <formula>$AA$5=1</formula>
    </cfRule>
    <cfRule type="expression" dxfId="290" priority="16">
      <formula>$AA$6=2</formula>
    </cfRule>
    <cfRule type="expression" dxfId="289" priority="17">
      <formula>$AA$7=3</formula>
    </cfRule>
    <cfRule type="expression" dxfId="288" priority="18">
      <formula>$AA$8=4</formula>
    </cfRule>
    <cfRule type="expression" dxfId="287" priority="19">
      <formula>$AA$9=5</formula>
    </cfRule>
    <cfRule type="expression" dxfId="286" priority="20">
      <formula>$AA$10=6</formula>
    </cfRule>
    <cfRule type="expression" dxfId="285" priority="27">
      <formula>$AA$11=7</formula>
    </cfRule>
    <cfRule type="expression" dxfId="284" priority="29">
      <formula>$AA$12=8</formula>
    </cfRule>
  </conditionalFormatting>
  <conditionalFormatting sqref="I3">
    <cfRule type="expression" dxfId="283" priority="7">
      <formula>$AA$5=1</formula>
    </cfRule>
    <cfRule type="expression" dxfId="282" priority="8">
      <formula>$AA$6=2</formula>
    </cfRule>
    <cfRule type="expression" dxfId="281" priority="9">
      <formula>$AA$7=3</formula>
    </cfRule>
    <cfRule type="expression" dxfId="280" priority="10">
      <formula>$AA$8=4</formula>
    </cfRule>
    <cfRule type="expression" dxfId="279" priority="11">
      <formula>$AA$9=5</formula>
    </cfRule>
    <cfRule type="expression" dxfId="278" priority="12">
      <formula>$AA$10=6</formula>
    </cfRule>
    <cfRule type="expression" dxfId="277" priority="13">
      <formula>$AA$11=7</formula>
    </cfRule>
    <cfRule type="expression" dxfId="276" priority="14">
      <formula>$AA$12=8</formula>
    </cfRule>
  </conditionalFormatting>
  <conditionalFormatting sqref="A21:A24">
    <cfRule type="expression" dxfId="275" priority="4">
      <formula>A$21=""</formula>
    </cfRule>
  </conditionalFormatting>
  <conditionalFormatting sqref="A5:A8">
    <cfRule type="expression" dxfId="274" priority="6">
      <formula>A$5=""</formula>
    </cfRule>
  </conditionalFormatting>
  <conditionalFormatting sqref="B5:G8">
    <cfRule type="expression" dxfId="273" priority="5">
      <formula>B$5=""</formula>
    </cfRule>
  </conditionalFormatting>
  <conditionalFormatting sqref="B21:G24">
    <cfRule type="expression" dxfId="272" priority="3">
      <formula>B$21=""</formula>
    </cfRule>
  </conditionalFormatting>
  <conditionalFormatting sqref="A25:A28">
    <cfRule type="expression" dxfId="271" priority="2">
      <formula>A$25=""</formula>
    </cfRule>
  </conditionalFormatting>
  <conditionalFormatting sqref="B25:G28">
    <cfRule type="expression" dxfId="27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9</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IF(Settings!$G$13=1,Settings!$C$13,"")</f>
        <v/>
      </c>
      <c r="B5" s="43" t="str">
        <f>IF(A5="",IF(Settings!$G$13=2,Settings!$C$13,""),A5+1)</f>
        <v/>
      </c>
      <c r="C5" s="43" t="str">
        <f>IF(B5="",IF(Settings!$G$13=3,Settings!$C$13,""),B5+1)</f>
        <v/>
      </c>
      <c r="D5" s="43" t="str">
        <f>IF(C5="",IF(Settings!$G$13=4,Settings!$C$13,""),C5+1)</f>
        <v/>
      </c>
      <c r="E5" s="43" t="str">
        <f>IF(D5="",IF(Settings!$G$13=5,Settings!$C$13,""),D5+1)</f>
        <v/>
      </c>
      <c r="F5" s="43">
        <f>IF(E5="",IF(Settings!$G$13=6,Settings!$C$13,""),E5+1)</f>
        <v>42461</v>
      </c>
      <c r="G5" s="44">
        <f>IF(F5="",IF(Settings!$G$13=7,Settings!$C$13,""),F5+1)</f>
        <v>42462</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42463</v>
      </c>
      <c r="B9" s="43">
        <f>A9+1</f>
        <v>42464</v>
      </c>
      <c r="C9" s="43">
        <f t="shared" ref="C9:G9" si="0">B9+1</f>
        <v>42465</v>
      </c>
      <c r="D9" s="43">
        <f t="shared" si="0"/>
        <v>42466</v>
      </c>
      <c r="E9" s="43">
        <f t="shared" si="0"/>
        <v>42467</v>
      </c>
      <c r="F9" s="43">
        <f t="shared" si="0"/>
        <v>42468</v>
      </c>
      <c r="G9" s="44">
        <f t="shared" si="0"/>
        <v>42469</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42470</v>
      </c>
      <c r="B13" s="43">
        <f t="shared" ref="B13:G13" si="1">A13+1</f>
        <v>42471</v>
      </c>
      <c r="C13" s="43">
        <f t="shared" si="1"/>
        <v>42472</v>
      </c>
      <c r="D13" s="43">
        <f t="shared" si="1"/>
        <v>42473</v>
      </c>
      <c r="E13" s="43">
        <f t="shared" si="1"/>
        <v>42474</v>
      </c>
      <c r="F13" s="43">
        <f t="shared" si="1"/>
        <v>42475</v>
      </c>
      <c r="G13" s="44">
        <f t="shared" si="1"/>
        <v>42476</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42477</v>
      </c>
      <c r="B17" s="43">
        <f t="shared" ref="B17:G17" si="2">A17+1</f>
        <v>42478</v>
      </c>
      <c r="C17" s="43">
        <f t="shared" si="2"/>
        <v>42479</v>
      </c>
      <c r="D17" s="43">
        <f t="shared" si="2"/>
        <v>42480</v>
      </c>
      <c r="E17" s="43">
        <f t="shared" si="2"/>
        <v>42481</v>
      </c>
      <c r="F17" s="43">
        <f t="shared" si="2"/>
        <v>42482</v>
      </c>
      <c r="G17" s="44">
        <f t="shared" si="2"/>
        <v>42483</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42484</v>
      </c>
      <c r="B21" s="43">
        <f>IF(A21="","",IF(DAY(A21+1)&lt;DAY(A21),"",A21+1))</f>
        <v>42485</v>
      </c>
      <c r="C21" s="43">
        <f t="shared" ref="C21:G21" si="3">IF(B21="","",IF(DAY(B21+1)&lt;DAY(B21),"",B21+1))</f>
        <v>42486</v>
      </c>
      <c r="D21" s="43">
        <f t="shared" si="3"/>
        <v>42487</v>
      </c>
      <c r="E21" s="43">
        <f t="shared" si="3"/>
        <v>42488</v>
      </c>
      <c r="F21" s="43">
        <f t="shared" si="3"/>
        <v>42489</v>
      </c>
      <c r="G21" s="44">
        <f t="shared" si="3"/>
        <v>42490</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269" priority="21">
      <formula>$AA$5=1</formula>
    </cfRule>
    <cfRule type="expression" dxfId="268" priority="22">
      <formula>$AA$6=2</formula>
    </cfRule>
    <cfRule type="expression" dxfId="267" priority="23">
      <formula>$AA$7=3</formula>
    </cfRule>
    <cfRule type="expression" dxfId="266" priority="24">
      <formula>$AA$8=4</formula>
    </cfRule>
    <cfRule type="expression" dxfId="265" priority="25">
      <formula>$AA$9=5</formula>
    </cfRule>
    <cfRule type="expression" dxfId="264" priority="26">
      <formula>$AA$10=6</formula>
    </cfRule>
    <cfRule type="expression" dxfId="263" priority="28">
      <formula>$AA$11=7</formula>
    </cfRule>
    <cfRule type="expression" dxfId="262" priority="30">
      <formula>$AA$12=8</formula>
    </cfRule>
  </conditionalFormatting>
  <conditionalFormatting sqref="A4:G4">
    <cfRule type="expression" dxfId="261" priority="15">
      <formula>$AA$5=1</formula>
    </cfRule>
    <cfRule type="expression" dxfId="260" priority="16">
      <formula>$AA$6=2</formula>
    </cfRule>
    <cfRule type="expression" dxfId="259" priority="17">
      <formula>$AA$7=3</formula>
    </cfRule>
    <cfRule type="expression" dxfId="258" priority="18">
      <formula>$AA$8=4</formula>
    </cfRule>
    <cfRule type="expression" dxfId="257" priority="19">
      <formula>$AA$9=5</formula>
    </cfRule>
    <cfRule type="expression" dxfId="256" priority="20">
      <formula>$AA$10=6</formula>
    </cfRule>
    <cfRule type="expression" dxfId="255" priority="27">
      <formula>$AA$11=7</formula>
    </cfRule>
    <cfRule type="expression" dxfId="254" priority="29">
      <formula>$AA$12=8</formula>
    </cfRule>
  </conditionalFormatting>
  <conditionalFormatting sqref="I3">
    <cfRule type="expression" dxfId="253" priority="7">
      <formula>$AA$5=1</formula>
    </cfRule>
    <cfRule type="expression" dxfId="252" priority="8">
      <formula>$AA$6=2</formula>
    </cfRule>
    <cfRule type="expression" dxfId="251" priority="9">
      <formula>$AA$7=3</formula>
    </cfRule>
    <cfRule type="expression" dxfId="250" priority="10">
      <formula>$AA$8=4</formula>
    </cfRule>
    <cfRule type="expression" dxfId="249" priority="11">
      <formula>$AA$9=5</formula>
    </cfRule>
    <cfRule type="expression" dxfId="248" priority="12">
      <formula>$AA$10=6</formula>
    </cfRule>
    <cfRule type="expression" dxfId="247" priority="13">
      <formula>$AA$11=7</formula>
    </cfRule>
    <cfRule type="expression" dxfId="246" priority="14">
      <formula>$AA$12=8</formula>
    </cfRule>
  </conditionalFormatting>
  <conditionalFormatting sqref="A21:A24">
    <cfRule type="expression" dxfId="245" priority="4">
      <formula>A$21=""</formula>
    </cfRule>
  </conditionalFormatting>
  <conditionalFormatting sqref="A5:A8">
    <cfRule type="expression" dxfId="244" priority="6">
      <formula>A$5=""</formula>
    </cfRule>
  </conditionalFormatting>
  <conditionalFormatting sqref="B5:G8">
    <cfRule type="expression" dxfId="243" priority="5">
      <formula>B$5=""</formula>
    </cfRule>
  </conditionalFormatting>
  <conditionalFormatting sqref="B21:G24">
    <cfRule type="expression" dxfId="242" priority="3">
      <formula>B$21=""</formula>
    </cfRule>
  </conditionalFormatting>
  <conditionalFormatting sqref="A25:A28">
    <cfRule type="expression" dxfId="241" priority="2">
      <formula>A$25=""</formula>
    </cfRule>
  </conditionalFormatting>
  <conditionalFormatting sqref="B25:G28">
    <cfRule type="expression" dxfId="24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10</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f>IF(Settings!$G$14=1,Settings!$C$14,"")</f>
        <v>42491</v>
      </c>
      <c r="B5" s="43">
        <f>IF(A5="",IF(Settings!$G$14=2,Settings!$C$14,""),A5+1)</f>
        <v>42492</v>
      </c>
      <c r="C5" s="43">
        <f>IF(B5="",IF(Settings!$G$14=3,Settings!$C$14,""),B5+1)</f>
        <v>42493</v>
      </c>
      <c r="D5" s="43">
        <f>IF(C5="",IF(Settings!$G$14=4,Settings!$C$14,""),C5+1)</f>
        <v>42494</v>
      </c>
      <c r="E5" s="43">
        <f>IF(D5="",IF(Settings!$G$14=5,Settings!$C$14,""),D5+1)</f>
        <v>42495</v>
      </c>
      <c r="F5" s="43">
        <f>IF(E5="",IF(Settings!$G$14=6,Settings!$C$14,""),E5+1)</f>
        <v>42496</v>
      </c>
      <c r="G5" s="44">
        <f>IF(F5="",IF(Settings!$G$14=7,Settings!$C$14,""),F5+1)</f>
        <v>42497</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42498</v>
      </c>
      <c r="B9" s="43">
        <f>A9+1</f>
        <v>42499</v>
      </c>
      <c r="C9" s="43">
        <f t="shared" ref="C9:G9" si="0">B9+1</f>
        <v>42500</v>
      </c>
      <c r="D9" s="43">
        <f t="shared" si="0"/>
        <v>42501</v>
      </c>
      <c r="E9" s="43">
        <f t="shared" si="0"/>
        <v>42502</v>
      </c>
      <c r="F9" s="43">
        <f t="shared" si="0"/>
        <v>42503</v>
      </c>
      <c r="G9" s="44">
        <f t="shared" si="0"/>
        <v>42504</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42505</v>
      </c>
      <c r="B13" s="43">
        <f t="shared" ref="B13:G13" si="1">A13+1</f>
        <v>42506</v>
      </c>
      <c r="C13" s="43">
        <f t="shared" si="1"/>
        <v>42507</v>
      </c>
      <c r="D13" s="43">
        <f t="shared" si="1"/>
        <v>42508</v>
      </c>
      <c r="E13" s="43">
        <f t="shared" si="1"/>
        <v>42509</v>
      </c>
      <c r="F13" s="43">
        <f t="shared" si="1"/>
        <v>42510</v>
      </c>
      <c r="G13" s="44">
        <f t="shared" si="1"/>
        <v>42511</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42512</v>
      </c>
      <c r="B17" s="43">
        <f t="shared" ref="B17:G17" si="2">A17+1</f>
        <v>42513</v>
      </c>
      <c r="C17" s="43">
        <f t="shared" si="2"/>
        <v>42514</v>
      </c>
      <c r="D17" s="43">
        <f t="shared" si="2"/>
        <v>42515</v>
      </c>
      <c r="E17" s="43">
        <f t="shared" si="2"/>
        <v>42516</v>
      </c>
      <c r="F17" s="43">
        <f t="shared" si="2"/>
        <v>42517</v>
      </c>
      <c r="G17" s="44">
        <f t="shared" si="2"/>
        <v>42518</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42519</v>
      </c>
      <c r="B21" s="43">
        <f>IF(A21="","",IF(DAY(A21+1)&lt;DAY(A21),"",A21+1))</f>
        <v>42520</v>
      </c>
      <c r="C21" s="43">
        <f t="shared" ref="C21:G21" si="3">IF(B21="","",IF(DAY(B21+1)&lt;DAY(B21),"",B21+1))</f>
        <v>42521</v>
      </c>
      <c r="D21" s="43" t="str">
        <f t="shared" si="3"/>
        <v/>
      </c>
      <c r="E21" s="43" t="str">
        <f t="shared" si="3"/>
        <v/>
      </c>
      <c r="F21" s="43" t="str">
        <f t="shared" si="3"/>
        <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239" priority="21">
      <formula>$AA$5=1</formula>
    </cfRule>
    <cfRule type="expression" dxfId="238" priority="22">
      <formula>$AA$6=2</formula>
    </cfRule>
    <cfRule type="expression" dxfId="237" priority="23">
      <formula>$AA$7=3</formula>
    </cfRule>
    <cfRule type="expression" dxfId="236" priority="24">
      <formula>$AA$8=4</formula>
    </cfRule>
    <cfRule type="expression" dxfId="235" priority="25">
      <formula>$AA$9=5</formula>
    </cfRule>
    <cfRule type="expression" dxfId="234" priority="26">
      <formula>$AA$10=6</formula>
    </cfRule>
    <cfRule type="expression" dxfId="233" priority="28">
      <formula>$AA$11=7</formula>
    </cfRule>
    <cfRule type="expression" dxfId="232" priority="30">
      <formula>$AA$12=8</formula>
    </cfRule>
  </conditionalFormatting>
  <conditionalFormatting sqref="A4:G4">
    <cfRule type="expression" dxfId="231" priority="15">
      <formula>$AA$5=1</formula>
    </cfRule>
    <cfRule type="expression" dxfId="230" priority="16">
      <formula>$AA$6=2</formula>
    </cfRule>
    <cfRule type="expression" dxfId="229" priority="17">
      <formula>$AA$7=3</formula>
    </cfRule>
    <cfRule type="expression" dxfId="228" priority="18">
      <formula>$AA$8=4</formula>
    </cfRule>
    <cfRule type="expression" dxfId="227" priority="19">
      <formula>$AA$9=5</formula>
    </cfRule>
    <cfRule type="expression" dxfId="226" priority="20">
      <formula>$AA$10=6</formula>
    </cfRule>
    <cfRule type="expression" dxfId="225" priority="27">
      <formula>$AA$11=7</formula>
    </cfRule>
    <cfRule type="expression" dxfId="224" priority="29">
      <formula>$AA$12=8</formula>
    </cfRule>
  </conditionalFormatting>
  <conditionalFormatting sqref="I3">
    <cfRule type="expression" dxfId="223" priority="7">
      <formula>$AA$5=1</formula>
    </cfRule>
    <cfRule type="expression" dxfId="222" priority="8">
      <formula>$AA$6=2</formula>
    </cfRule>
    <cfRule type="expression" dxfId="221" priority="9">
      <formula>$AA$7=3</formula>
    </cfRule>
    <cfRule type="expression" dxfId="220" priority="10">
      <formula>$AA$8=4</formula>
    </cfRule>
    <cfRule type="expression" dxfId="219" priority="11">
      <formula>$AA$9=5</formula>
    </cfRule>
    <cfRule type="expression" dxfId="218" priority="12">
      <formula>$AA$10=6</formula>
    </cfRule>
    <cfRule type="expression" dxfId="217" priority="13">
      <formula>$AA$11=7</formula>
    </cfRule>
    <cfRule type="expression" dxfId="216" priority="14">
      <formula>$AA$12=8</formula>
    </cfRule>
  </conditionalFormatting>
  <conditionalFormatting sqref="A21:A24">
    <cfRule type="expression" dxfId="215" priority="4">
      <formula>A$21=""</formula>
    </cfRule>
  </conditionalFormatting>
  <conditionalFormatting sqref="A5:A8">
    <cfRule type="expression" dxfId="214" priority="6">
      <formula>A$5=""</formula>
    </cfRule>
  </conditionalFormatting>
  <conditionalFormatting sqref="B5:G8">
    <cfRule type="expression" dxfId="213" priority="5">
      <formula>B$5=""</formula>
    </cfRule>
  </conditionalFormatting>
  <conditionalFormatting sqref="B21:G24">
    <cfRule type="expression" dxfId="212" priority="3">
      <formula>B$21=""</formula>
    </cfRule>
  </conditionalFormatting>
  <conditionalFormatting sqref="A25:A28">
    <cfRule type="expression" dxfId="211" priority="2">
      <formula>A$25=""</formula>
    </cfRule>
  </conditionalFormatting>
  <conditionalFormatting sqref="B25:G28">
    <cfRule type="expression" dxfId="21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11</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t="s">
        <v>54</v>
      </c>
      <c r="AA4" s="15"/>
    </row>
    <row r="5" spans="1:28" ht="22.5" customHeight="1" x14ac:dyDescent="0.25">
      <c r="A5" s="42" t="str">
        <f>IF(Settings!$G$15=1,Settings!$C$15,"")</f>
        <v/>
      </c>
      <c r="B5" s="43" t="str">
        <f>IF(A5="",IF(Settings!$G$15=2,Settings!$C$15,""),A5+1)</f>
        <v/>
      </c>
      <c r="C5" s="43" t="str">
        <f>IF(B5="",IF(Settings!$G$15=3,Settings!$C$15,""),B5+1)</f>
        <v/>
      </c>
      <c r="D5" s="43">
        <f>IF(C5="",IF(Settings!$G$15=4,Settings!$C$15,""),C5+1)</f>
        <v>42522</v>
      </c>
      <c r="E5" s="43">
        <f>IF(D5="",IF(Settings!$G$15=5,Settings!$C$15,""),D5+1)</f>
        <v>42523</v>
      </c>
      <c r="F5" s="43">
        <f>IF(E5="",IF(Settings!$G$15=6,Settings!$C$15,""),E5+1)</f>
        <v>42524</v>
      </c>
      <c r="G5" s="44">
        <f>IF(F5="",IF(Settings!$G$15=7,Settings!$C$15,""),F5+1)</f>
        <v>42525</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42526</v>
      </c>
      <c r="B9" s="43">
        <f>A9+1</f>
        <v>42527</v>
      </c>
      <c r="C9" s="43">
        <f t="shared" ref="C9:G9" si="0">B9+1</f>
        <v>42528</v>
      </c>
      <c r="D9" s="43">
        <f t="shared" si="0"/>
        <v>42529</v>
      </c>
      <c r="E9" s="43">
        <f t="shared" si="0"/>
        <v>42530</v>
      </c>
      <c r="F9" s="43">
        <f t="shared" si="0"/>
        <v>42531</v>
      </c>
      <c r="G9" s="44">
        <f t="shared" si="0"/>
        <v>42532</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42533</v>
      </c>
      <c r="B13" s="43">
        <f t="shared" ref="B13:G13" si="1">A13+1</f>
        <v>42534</v>
      </c>
      <c r="C13" s="43">
        <f t="shared" si="1"/>
        <v>42535</v>
      </c>
      <c r="D13" s="43">
        <f t="shared" si="1"/>
        <v>42536</v>
      </c>
      <c r="E13" s="43">
        <f t="shared" si="1"/>
        <v>42537</v>
      </c>
      <c r="F13" s="43">
        <f t="shared" si="1"/>
        <v>42538</v>
      </c>
      <c r="G13" s="44">
        <f t="shared" si="1"/>
        <v>42539</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42540</v>
      </c>
      <c r="B17" s="43">
        <f t="shared" ref="B17:G17" si="2">A17+1</f>
        <v>42541</v>
      </c>
      <c r="C17" s="43">
        <f t="shared" si="2"/>
        <v>42542</v>
      </c>
      <c r="D17" s="43">
        <f t="shared" si="2"/>
        <v>42543</v>
      </c>
      <c r="E17" s="43">
        <f t="shared" si="2"/>
        <v>42544</v>
      </c>
      <c r="F17" s="43">
        <f t="shared" si="2"/>
        <v>42545</v>
      </c>
      <c r="G17" s="44">
        <f t="shared" si="2"/>
        <v>42546</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42547</v>
      </c>
      <c r="B21" s="43">
        <f>IF(A21="","",IF(DAY(A21+1)&lt;DAY(A21),"",A21+1))</f>
        <v>42548</v>
      </c>
      <c r="C21" s="43">
        <f t="shared" ref="C21:G21" si="3">IF(B21="","",IF(DAY(B21+1)&lt;DAY(B21),"",B21+1))</f>
        <v>42549</v>
      </c>
      <c r="D21" s="43">
        <f t="shared" si="3"/>
        <v>42550</v>
      </c>
      <c r="E21" s="43">
        <f t="shared" si="3"/>
        <v>42551</v>
      </c>
      <c r="F21" s="43" t="str">
        <f t="shared" si="3"/>
        <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209" priority="21">
      <formula>$AA$5=1</formula>
    </cfRule>
    <cfRule type="expression" dxfId="208" priority="22">
      <formula>$AA$6=2</formula>
    </cfRule>
    <cfRule type="expression" dxfId="207" priority="23">
      <formula>$AA$7=3</formula>
    </cfRule>
    <cfRule type="expression" dxfId="206" priority="24">
      <formula>$AA$8=4</formula>
    </cfRule>
    <cfRule type="expression" dxfId="205" priority="25">
      <formula>$AA$9=5</formula>
    </cfRule>
    <cfRule type="expression" dxfId="204" priority="26">
      <formula>$AA$10=6</formula>
    </cfRule>
    <cfRule type="expression" dxfId="203" priority="28">
      <formula>$AA$11=7</formula>
    </cfRule>
    <cfRule type="expression" dxfId="202" priority="30">
      <formula>$AA$12=8</formula>
    </cfRule>
  </conditionalFormatting>
  <conditionalFormatting sqref="A4:G4">
    <cfRule type="expression" dxfId="201" priority="15">
      <formula>$AA$5=1</formula>
    </cfRule>
    <cfRule type="expression" dxfId="200" priority="16">
      <formula>$AA$6=2</formula>
    </cfRule>
    <cfRule type="expression" dxfId="199" priority="17">
      <formula>$AA$7=3</formula>
    </cfRule>
    <cfRule type="expression" dxfId="198" priority="18">
      <formula>$AA$8=4</formula>
    </cfRule>
    <cfRule type="expression" dxfId="197" priority="19">
      <formula>$AA$9=5</formula>
    </cfRule>
    <cfRule type="expression" dxfId="196" priority="20">
      <formula>$AA$10=6</formula>
    </cfRule>
    <cfRule type="expression" dxfId="195" priority="27">
      <formula>$AA$11=7</formula>
    </cfRule>
    <cfRule type="expression" dxfId="194" priority="29">
      <formula>$AA$12=8</formula>
    </cfRule>
  </conditionalFormatting>
  <conditionalFormatting sqref="I3">
    <cfRule type="expression" dxfId="193" priority="7">
      <formula>$AA$5=1</formula>
    </cfRule>
    <cfRule type="expression" dxfId="192" priority="8">
      <formula>$AA$6=2</formula>
    </cfRule>
    <cfRule type="expression" dxfId="191" priority="9">
      <formula>$AA$7=3</formula>
    </cfRule>
    <cfRule type="expression" dxfId="190" priority="10">
      <formula>$AA$8=4</formula>
    </cfRule>
    <cfRule type="expression" dxfId="189" priority="11">
      <formula>$AA$9=5</formula>
    </cfRule>
    <cfRule type="expression" dxfId="188" priority="12">
      <formula>$AA$10=6</formula>
    </cfRule>
    <cfRule type="expression" dxfId="187" priority="13">
      <formula>$AA$11=7</formula>
    </cfRule>
    <cfRule type="expression" dxfId="186" priority="14">
      <formula>$AA$12=8</formula>
    </cfRule>
  </conditionalFormatting>
  <conditionalFormatting sqref="A21:A24">
    <cfRule type="expression" dxfId="185" priority="4">
      <formula>A$21=""</formula>
    </cfRule>
  </conditionalFormatting>
  <conditionalFormatting sqref="A5:A8">
    <cfRule type="expression" dxfId="184" priority="6">
      <formula>A$5=""</formula>
    </cfRule>
  </conditionalFormatting>
  <conditionalFormatting sqref="B5:G8">
    <cfRule type="expression" dxfId="183" priority="5">
      <formula>B$5=""</formula>
    </cfRule>
  </conditionalFormatting>
  <conditionalFormatting sqref="B21:G24">
    <cfRule type="expression" dxfId="182" priority="3">
      <formula>B$21=""</formula>
    </cfRule>
  </conditionalFormatting>
  <conditionalFormatting sqref="A25:A28">
    <cfRule type="expression" dxfId="181" priority="2">
      <formula>A$25=""</formula>
    </cfRule>
  </conditionalFormatting>
  <conditionalFormatting sqref="B25:G28">
    <cfRule type="expression" dxfId="18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12</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IF(Settings!$G$16=1,Settings!$C$16,"")</f>
        <v/>
      </c>
      <c r="B5" s="43" t="str">
        <f>IF(A5="",IF(Settings!$G$16=2,Settings!$C$16,""),A5+1)</f>
        <v/>
      </c>
      <c r="C5" s="43" t="str">
        <f>IF(B5="",IF(Settings!$G$16=3,Settings!$C$16,""),B5+1)</f>
        <v/>
      </c>
      <c r="D5" s="43" t="str">
        <f>IF(C5="",IF(Settings!$G$16=4,Settings!$C$16,""),C5+1)</f>
        <v/>
      </c>
      <c r="E5" s="43" t="str">
        <f>IF(D5="",IF(Settings!$G$16=5,Settings!$C$16,""),D5+1)</f>
        <v/>
      </c>
      <c r="F5" s="43">
        <f>IF(E5="",IF(Settings!$G$16=6,Settings!$C$16,""),E5+1)</f>
        <v>42552</v>
      </c>
      <c r="G5" s="44">
        <f>IF(F5="",IF(Settings!$G$16=7,Settings!$C$16,""),F5+1)</f>
        <v>42553</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42554</v>
      </c>
      <c r="B9" s="43">
        <f>A9+1</f>
        <v>42555</v>
      </c>
      <c r="C9" s="43">
        <f t="shared" ref="C9:G9" si="0">B9+1</f>
        <v>42556</v>
      </c>
      <c r="D9" s="43">
        <f t="shared" si="0"/>
        <v>42557</v>
      </c>
      <c r="E9" s="43">
        <f t="shared" si="0"/>
        <v>42558</v>
      </c>
      <c r="F9" s="43">
        <f t="shared" si="0"/>
        <v>42559</v>
      </c>
      <c r="G9" s="44">
        <f t="shared" si="0"/>
        <v>42560</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42561</v>
      </c>
      <c r="B13" s="43">
        <f t="shared" ref="B13:G13" si="1">A13+1</f>
        <v>42562</v>
      </c>
      <c r="C13" s="43">
        <f t="shared" si="1"/>
        <v>42563</v>
      </c>
      <c r="D13" s="43">
        <f t="shared" si="1"/>
        <v>42564</v>
      </c>
      <c r="E13" s="43">
        <f t="shared" si="1"/>
        <v>42565</v>
      </c>
      <c r="F13" s="43">
        <f t="shared" si="1"/>
        <v>42566</v>
      </c>
      <c r="G13" s="44">
        <f t="shared" si="1"/>
        <v>42567</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42568</v>
      </c>
      <c r="B17" s="43">
        <f t="shared" ref="B17:G17" si="2">A17+1</f>
        <v>42569</v>
      </c>
      <c r="C17" s="43">
        <f t="shared" si="2"/>
        <v>42570</v>
      </c>
      <c r="D17" s="43">
        <f t="shared" si="2"/>
        <v>42571</v>
      </c>
      <c r="E17" s="43">
        <f t="shared" si="2"/>
        <v>42572</v>
      </c>
      <c r="F17" s="43">
        <f t="shared" si="2"/>
        <v>42573</v>
      </c>
      <c r="G17" s="44">
        <f t="shared" si="2"/>
        <v>42574</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42575</v>
      </c>
      <c r="B21" s="43">
        <f>IF(A21="","",IF(DAY(A21+1)&lt;DAY(A21),"",A21+1))</f>
        <v>42576</v>
      </c>
      <c r="C21" s="43">
        <f t="shared" ref="C21:G21" si="3">IF(B21="","",IF(DAY(B21+1)&lt;DAY(B21),"",B21+1))</f>
        <v>42577</v>
      </c>
      <c r="D21" s="43">
        <f t="shared" si="3"/>
        <v>42578</v>
      </c>
      <c r="E21" s="43">
        <f t="shared" si="3"/>
        <v>42579</v>
      </c>
      <c r="F21" s="43">
        <f t="shared" si="3"/>
        <v>42580</v>
      </c>
      <c r="G21" s="44">
        <f t="shared" si="3"/>
        <v>42581</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f>IF(G21="","",IF(DAY(G21+1)&lt;DAY(G21),"",G21+1))</f>
        <v>42582</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179" priority="21">
      <formula>$AA$5=1</formula>
    </cfRule>
    <cfRule type="expression" dxfId="178" priority="22">
      <formula>$AA$6=2</formula>
    </cfRule>
    <cfRule type="expression" dxfId="177" priority="23">
      <formula>$AA$7=3</formula>
    </cfRule>
    <cfRule type="expression" dxfId="176" priority="24">
      <formula>$AA$8=4</formula>
    </cfRule>
    <cfRule type="expression" dxfId="175" priority="25">
      <formula>$AA$9=5</formula>
    </cfRule>
    <cfRule type="expression" dxfId="174" priority="26">
      <formula>$AA$10=6</formula>
    </cfRule>
    <cfRule type="expression" dxfId="173" priority="28">
      <formula>$AA$11=7</formula>
    </cfRule>
    <cfRule type="expression" dxfId="172" priority="30">
      <formula>$AA$12=8</formula>
    </cfRule>
  </conditionalFormatting>
  <conditionalFormatting sqref="A4:G4">
    <cfRule type="expression" dxfId="171" priority="15">
      <formula>$AA$5=1</formula>
    </cfRule>
    <cfRule type="expression" dxfId="170" priority="16">
      <formula>$AA$6=2</formula>
    </cfRule>
    <cfRule type="expression" dxfId="169" priority="17">
      <formula>$AA$7=3</formula>
    </cfRule>
    <cfRule type="expression" dxfId="168" priority="18">
      <formula>$AA$8=4</formula>
    </cfRule>
    <cfRule type="expression" dxfId="167" priority="19">
      <formula>$AA$9=5</formula>
    </cfRule>
    <cfRule type="expression" dxfId="166" priority="20">
      <formula>$AA$10=6</formula>
    </cfRule>
    <cfRule type="expression" dxfId="165" priority="27">
      <formula>$AA$11=7</formula>
    </cfRule>
    <cfRule type="expression" dxfId="164" priority="29">
      <formula>$AA$12=8</formula>
    </cfRule>
  </conditionalFormatting>
  <conditionalFormatting sqref="I3">
    <cfRule type="expression" dxfId="163" priority="7">
      <formula>$AA$5=1</formula>
    </cfRule>
    <cfRule type="expression" dxfId="162" priority="8">
      <formula>$AA$6=2</formula>
    </cfRule>
    <cfRule type="expression" dxfId="161" priority="9">
      <formula>$AA$7=3</formula>
    </cfRule>
    <cfRule type="expression" dxfId="160" priority="10">
      <formula>$AA$8=4</formula>
    </cfRule>
    <cfRule type="expression" dxfId="159" priority="11">
      <formula>$AA$9=5</formula>
    </cfRule>
    <cfRule type="expression" dxfId="158" priority="12">
      <formula>$AA$10=6</formula>
    </cfRule>
    <cfRule type="expression" dxfId="157" priority="13">
      <formula>$AA$11=7</formula>
    </cfRule>
    <cfRule type="expression" dxfId="156" priority="14">
      <formula>$AA$12=8</formula>
    </cfRule>
  </conditionalFormatting>
  <conditionalFormatting sqref="A21:A24">
    <cfRule type="expression" dxfId="155" priority="4">
      <formula>A$21=""</formula>
    </cfRule>
  </conditionalFormatting>
  <conditionalFormatting sqref="A5:A8">
    <cfRule type="expression" dxfId="154" priority="6">
      <formula>A$5=""</formula>
    </cfRule>
  </conditionalFormatting>
  <conditionalFormatting sqref="B5:G8">
    <cfRule type="expression" dxfId="153" priority="5">
      <formula>B$5=""</formula>
    </cfRule>
  </conditionalFormatting>
  <conditionalFormatting sqref="B21:G24">
    <cfRule type="expression" dxfId="152" priority="3">
      <formula>B$21=""</formula>
    </cfRule>
  </conditionalFormatting>
  <conditionalFormatting sqref="A25:A28">
    <cfRule type="expression" dxfId="151" priority="2">
      <formula>A$25=""</formula>
    </cfRule>
  </conditionalFormatting>
  <conditionalFormatting sqref="B25:G28">
    <cfRule type="expression" dxfId="15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B28"/>
  <sheetViews>
    <sheetView showGridLines="0" showRowColHeaders="0" zoomScaleNormal="100" workbookViewId="0">
      <selection activeCell="I4" sqref="I4"/>
    </sheetView>
  </sheetViews>
  <sheetFormatPr defaultRowHeight="15" x14ac:dyDescent="0.25"/>
  <cols>
    <col min="1" max="7" width="16" style="37" customWidth="1"/>
    <col min="8" max="8" width="1.28515625" style="37" customWidth="1"/>
    <col min="9" max="9" width="27.85546875" style="37" customWidth="1"/>
    <col min="10" max="10" width="9.140625" style="37"/>
    <col min="11" max="26" width="1.7109375" style="37" customWidth="1"/>
    <col min="27" max="16384" width="9.140625" style="37"/>
  </cols>
  <sheetData>
    <row r="1" spans="1:28" s="125" customFormat="1" ht="50.1" customHeight="1" x14ac:dyDescent="0.25">
      <c r="R1" s="126"/>
    </row>
    <row r="2" spans="1:28" ht="5.0999999999999996" customHeight="1" thickBot="1" x14ac:dyDescent="0.3"/>
    <row r="3" spans="1:28" ht="60" customHeight="1" x14ac:dyDescent="0.55000000000000004">
      <c r="A3" s="31" t="s">
        <v>13</v>
      </c>
      <c r="B3" s="32"/>
      <c r="C3" s="32"/>
      <c r="D3" s="32"/>
      <c r="E3" s="32"/>
      <c r="F3" s="33"/>
      <c r="G3" s="34">
        <f>Settings!$D$7</f>
        <v>2016</v>
      </c>
      <c r="H3" s="35"/>
      <c r="I3" s="36" t="s">
        <v>33</v>
      </c>
      <c r="AA3" s="15"/>
    </row>
    <row r="4" spans="1:28" ht="26.25" customHeight="1" x14ac:dyDescent="0.25">
      <c r="A4" s="38" t="s">
        <v>34</v>
      </c>
      <c r="B4" s="39" t="s">
        <v>35</v>
      </c>
      <c r="C4" s="39" t="s">
        <v>36</v>
      </c>
      <c r="D4" s="39" t="s">
        <v>37</v>
      </c>
      <c r="E4" s="39" t="s">
        <v>38</v>
      </c>
      <c r="F4" s="40" t="s">
        <v>39</v>
      </c>
      <c r="G4" s="41" t="s">
        <v>40</v>
      </c>
      <c r="I4" s="63"/>
      <c r="AA4" s="15"/>
    </row>
    <row r="5" spans="1:28" ht="22.5" customHeight="1" x14ac:dyDescent="0.25">
      <c r="A5" s="42" t="str">
        <f>IF(Settings!$G$17=1,Settings!$C$17,"")</f>
        <v/>
      </c>
      <c r="B5" s="43">
        <f>IF(A5="",IF(Settings!$G$17=2,Settings!$C$17,""),A5+1)</f>
        <v>42583</v>
      </c>
      <c r="C5" s="43">
        <f>IF(B5="",IF(Settings!$G$17=3,Settings!$C$17,""),B5+1)</f>
        <v>42584</v>
      </c>
      <c r="D5" s="43">
        <f>IF(C5="",IF(Settings!$G$17=4,Settings!$C$17,""),C5+1)</f>
        <v>42585</v>
      </c>
      <c r="E5" s="43">
        <f>IF(D5="",IF(Settings!$G$17=5,Settings!$C$17,""),D5+1)</f>
        <v>42586</v>
      </c>
      <c r="F5" s="43">
        <f>IF(E5="",IF(Settings!$G$17=6,Settings!$C$17,""),E5+1)</f>
        <v>42587</v>
      </c>
      <c r="G5" s="44">
        <f>IF(F5="",IF(Settings!$G$17=7,Settings!$C$17,""),F5+1)</f>
        <v>42588</v>
      </c>
      <c r="I5" s="64"/>
      <c r="AA5" s="127" t="str">
        <f>IF(Settings!$R13=1,1,"")</f>
        <v/>
      </c>
    </row>
    <row r="6" spans="1:28" ht="17.850000000000001" customHeight="1" x14ac:dyDescent="0.25">
      <c r="A6" s="45"/>
      <c r="B6" s="46"/>
      <c r="C6" s="46"/>
      <c r="D6" s="46"/>
      <c r="E6" s="46"/>
      <c r="F6" s="46"/>
      <c r="G6" s="47"/>
      <c r="I6" s="64"/>
      <c r="AA6" s="127" t="str">
        <f>IF(Settings!$R14=1,2,"")</f>
        <v/>
      </c>
    </row>
    <row r="7" spans="1:28" ht="17.850000000000001" customHeight="1" x14ac:dyDescent="0.25">
      <c r="A7" s="48"/>
      <c r="B7" s="49"/>
      <c r="C7" s="49"/>
      <c r="D7" s="49"/>
      <c r="E7" s="49"/>
      <c r="F7" s="49"/>
      <c r="G7" s="50"/>
      <c r="I7" s="64"/>
      <c r="AA7" s="127" t="str">
        <f>IF(Settings!$R15=1,3,"")</f>
        <v/>
      </c>
    </row>
    <row r="8" spans="1:28" ht="17.850000000000001" customHeight="1" x14ac:dyDescent="0.25">
      <c r="A8" s="51"/>
      <c r="B8" s="52"/>
      <c r="C8" s="52"/>
      <c r="D8" s="52"/>
      <c r="E8" s="52"/>
      <c r="F8" s="52"/>
      <c r="G8" s="53"/>
      <c r="I8" s="64"/>
      <c r="AA8" s="127" t="str">
        <f>IF(Settings!$R16=1,4,"")</f>
        <v/>
      </c>
    </row>
    <row r="9" spans="1:28" ht="22.5" customHeight="1" x14ac:dyDescent="0.25">
      <c r="A9" s="42">
        <f>G5+1</f>
        <v>42589</v>
      </c>
      <c r="B9" s="43">
        <f>A9+1</f>
        <v>42590</v>
      </c>
      <c r="C9" s="43">
        <f t="shared" ref="C9:G9" si="0">B9+1</f>
        <v>42591</v>
      </c>
      <c r="D9" s="43">
        <f t="shared" si="0"/>
        <v>42592</v>
      </c>
      <c r="E9" s="43">
        <f t="shared" si="0"/>
        <v>42593</v>
      </c>
      <c r="F9" s="43">
        <f t="shared" si="0"/>
        <v>42594</v>
      </c>
      <c r="G9" s="44">
        <f t="shared" si="0"/>
        <v>42595</v>
      </c>
      <c r="I9" s="64"/>
      <c r="AA9" s="127" t="str">
        <f>IF(Settings!$R17=1,5,"")</f>
        <v/>
      </c>
    </row>
    <row r="10" spans="1:28" ht="17.850000000000001" customHeight="1" x14ac:dyDescent="0.25">
      <c r="A10" s="54"/>
      <c r="B10" s="55"/>
      <c r="C10" s="55"/>
      <c r="D10" s="55"/>
      <c r="E10" s="55"/>
      <c r="F10" s="55"/>
      <c r="G10" s="56"/>
      <c r="I10" s="64"/>
      <c r="AA10" s="127" t="str">
        <f>IF(Settings!$R18=1,6,"")</f>
        <v/>
      </c>
    </row>
    <row r="11" spans="1:28" ht="17.850000000000001" customHeight="1" x14ac:dyDescent="0.25">
      <c r="A11" s="57"/>
      <c r="B11" s="58"/>
      <c r="C11" s="58"/>
      <c r="D11" s="58"/>
      <c r="E11" s="58"/>
      <c r="F11" s="58"/>
      <c r="G11" s="59"/>
      <c r="I11" s="64"/>
      <c r="AA11" s="127">
        <f>IF(Settings!$R19=1,7,"")</f>
        <v>7</v>
      </c>
      <c r="AB11" s="66"/>
    </row>
    <row r="12" spans="1:28" ht="17.850000000000001" customHeight="1" x14ac:dyDescent="0.25">
      <c r="A12" s="57"/>
      <c r="B12" s="58"/>
      <c r="C12" s="58"/>
      <c r="D12" s="58"/>
      <c r="E12" s="58"/>
      <c r="F12" s="58"/>
      <c r="G12" s="59"/>
      <c r="I12" s="64"/>
      <c r="AA12" s="127" t="str">
        <f>IF(Settings!$R20=1,8,"")</f>
        <v/>
      </c>
    </row>
    <row r="13" spans="1:28" ht="22.5" customHeight="1" x14ac:dyDescent="0.25">
      <c r="A13" s="42">
        <f>G9+1</f>
        <v>42596</v>
      </c>
      <c r="B13" s="43">
        <f t="shared" ref="B13:G13" si="1">A13+1</f>
        <v>42597</v>
      </c>
      <c r="C13" s="43">
        <f t="shared" si="1"/>
        <v>42598</v>
      </c>
      <c r="D13" s="43">
        <f t="shared" si="1"/>
        <v>42599</v>
      </c>
      <c r="E13" s="43">
        <f t="shared" si="1"/>
        <v>42600</v>
      </c>
      <c r="F13" s="43">
        <f t="shared" si="1"/>
        <v>42601</v>
      </c>
      <c r="G13" s="44">
        <f t="shared" si="1"/>
        <v>42602</v>
      </c>
      <c r="I13" s="64"/>
    </row>
    <row r="14" spans="1:28" ht="17.850000000000001" customHeight="1" x14ac:dyDescent="0.25">
      <c r="A14" s="54"/>
      <c r="B14" s="55"/>
      <c r="C14" s="55"/>
      <c r="D14" s="55"/>
      <c r="E14" s="55"/>
      <c r="F14" s="55"/>
      <c r="G14" s="56"/>
      <c r="I14" s="64"/>
    </row>
    <row r="15" spans="1:28" ht="17.850000000000001" customHeight="1" x14ac:dyDescent="0.25">
      <c r="A15" s="57"/>
      <c r="B15" s="58"/>
      <c r="C15" s="58"/>
      <c r="D15" s="58"/>
      <c r="E15" s="58"/>
      <c r="F15" s="58"/>
      <c r="G15" s="59"/>
      <c r="I15" s="64"/>
    </row>
    <row r="16" spans="1:28" ht="17.850000000000001" customHeight="1" x14ac:dyDescent="0.25">
      <c r="A16" s="57"/>
      <c r="B16" s="58"/>
      <c r="C16" s="58"/>
      <c r="D16" s="58"/>
      <c r="E16" s="58"/>
      <c r="F16" s="58"/>
      <c r="G16" s="59"/>
      <c r="I16" s="64"/>
    </row>
    <row r="17" spans="1:9" ht="22.5" customHeight="1" x14ac:dyDescent="0.25">
      <c r="A17" s="42">
        <f>G13+1</f>
        <v>42603</v>
      </c>
      <c r="B17" s="43">
        <f t="shared" ref="B17:G17" si="2">A17+1</f>
        <v>42604</v>
      </c>
      <c r="C17" s="43">
        <f t="shared" si="2"/>
        <v>42605</v>
      </c>
      <c r="D17" s="43">
        <f t="shared" si="2"/>
        <v>42606</v>
      </c>
      <c r="E17" s="43">
        <f t="shared" si="2"/>
        <v>42607</v>
      </c>
      <c r="F17" s="43">
        <f t="shared" si="2"/>
        <v>42608</v>
      </c>
      <c r="G17" s="44">
        <f t="shared" si="2"/>
        <v>42609</v>
      </c>
      <c r="I17" s="64"/>
    </row>
    <row r="18" spans="1:9" ht="17.850000000000001" customHeight="1" x14ac:dyDescent="0.25">
      <c r="A18" s="54"/>
      <c r="B18" s="55"/>
      <c r="C18" s="55"/>
      <c r="D18" s="55"/>
      <c r="E18" s="55"/>
      <c r="F18" s="55"/>
      <c r="G18" s="56"/>
      <c r="I18" s="64"/>
    </row>
    <row r="19" spans="1:9" ht="17.850000000000001" customHeight="1" x14ac:dyDescent="0.25">
      <c r="A19" s="57"/>
      <c r="B19" s="58"/>
      <c r="C19" s="58"/>
      <c r="D19" s="58"/>
      <c r="E19" s="58"/>
      <c r="F19" s="58"/>
      <c r="G19" s="59"/>
      <c r="I19" s="64"/>
    </row>
    <row r="20" spans="1:9" ht="17.850000000000001" customHeight="1" x14ac:dyDescent="0.25">
      <c r="A20" s="57"/>
      <c r="B20" s="58"/>
      <c r="C20" s="58"/>
      <c r="D20" s="58"/>
      <c r="E20" s="58"/>
      <c r="F20" s="58"/>
      <c r="G20" s="59"/>
      <c r="I20" s="64"/>
    </row>
    <row r="21" spans="1:9" ht="22.5" customHeight="1" x14ac:dyDescent="0.25">
      <c r="A21" s="42">
        <f>IF(DAY(G17+1)&lt;DAY(G17),"",G17+1)</f>
        <v>42610</v>
      </c>
      <c r="B21" s="43">
        <f>IF(A21="","",IF(DAY(A21+1)&lt;DAY(A21),"",A21+1))</f>
        <v>42611</v>
      </c>
      <c r="C21" s="43">
        <f t="shared" ref="C21:G21" si="3">IF(B21="","",IF(DAY(B21+1)&lt;DAY(B21),"",B21+1))</f>
        <v>42612</v>
      </c>
      <c r="D21" s="43">
        <f t="shared" si="3"/>
        <v>42613</v>
      </c>
      <c r="E21" s="43" t="str">
        <f t="shared" si="3"/>
        <v/>
      </c>
      <c r="F21" s="43" t="str">
        <f t="shared" si="3"/>
        <v/>
      </c>
      <c r="G21" s="44" t="str">
        <f t="shared" si="3"/>
        <v/>
      </c>
      <c r="I21" s="64"/>
    </row>
    <row r="22" spans="1:9" ht="17.850000000000001" customHeight="1" x14ac:dyDescent="0.25">
      <c r="A22" s="45"/>
      <c r="B22" s="46"/>
      <c r="C22" s="46"/>
      <c r="D22" s="46"/>
      <c r="E22" s="46"/>
      <c r="F22" s="46"/>
      <c r="G22" s="47"/>
      <c r="I22" s="64"/>
    </row>
    <row r="23" spans="1:9" ht="17.850000000000001" customHeight="1" x14ac:dyDescent="0.25">
      <c r="A23" s="48"/>
      <c r="B23" s="49"/>
      <c r="C23" s="49"/>
      <c r="D23" s="49"/>
      <c r="E23" s="49"/>
      <c r="F23" s="49"/>
      <c r="G23" s="50"/>
      <c r="I23" s="64"/>
    </row>
    <row r="24" spans="1:9" ht="17.850000000000001" customHeight="1" x14ac:dyDescent="0.25">
      <c r="A24" s="51"/>
      <c r="B24" s="52"/>
      <c r="C24" s="52"/>
      <c r="D24" s="52"/>
      <c r="E24" s="52"/>
      <c r="F24" s="52"/>
      <c r="G24" s="53"/>
      <c r="I24" s="64"/>
    </row>
    <row r="25" spans="1:9" ht="22.5" customHeight="1" x14ac:dyDescent="0.25">
      <c r="A25" s="42" t="str">
        <f>IF(G21="","",IF(DAY(G21+1)&lt;DAY(G21),"",G21+1))</f>
        <v/>
      </c>
      <c r="B25" s="43" t="str">
        <f t="shared" ref="B25:G25" si="4">IF(A25="","",IF(DAY(A25+1)&lt;DAY(A25),"",A25+1))</f>
        <v/>
      </c>
      <c r="C25" s="43" t="str">
        <f t="shared" si="4"/>
        <v/>
      </c>
      <c r="D25" s="43" t="str">
        <f t="shared" si="4"/>
        <v/>
      </c>
      <c r="E25" s="43" t="str">
        <f t="shared" si="4"/>
        <v/>
      </c>
      <c r="F25" s="43" t="str">
        <f t="shared" si="4"/>
        <v/>
      </c>
      <c r="G25" s="44" t="str">
        <f t="shared" si="4"/>
        <v/>
      </c>
      <c r="I25" s="64"/>
    </row>
    <row r="26" spans="1:9" ht="17.850000000000001" customHeight="1" x14ac:dyDescent="0.25">
      <c r="A26" s="45"/>
      <c r="B26" s="46"/>
      <c r="C26" s="46"/>
      <c r="D26" s="46"/>
      <c r="E26" s="46"/>
      <c r="F26" s="46"/>
      <c r="G26" s="47"/>
      <c r="I26" s="64"/>
    </row>
    <row r="27" spans="1:9" ht="17.850000000000001" customHeight="1" x14ac:dyDescent="0.25">
      <c r="A27" s="48"/>
      <c r="B27" s="49"/>
      <c r="C27" s="49"/>
      <c r="D27" s="49"/>
      <c r="E27" s="49"/>
      <c r="F27" s="49"/>
      <c r="G27" s="50"/>
      <c r="I27" s="64"/>
    </row>
    <row r="28" spans="1:9" ht="17.850000000000001" customHeight="1" thickBot="1" x14ac:dyDescent="0.3">
      <c r="A28" s="60"/>
      <c r="B28" s="61"/>
      <c r="C28" s="61"/>
      <c r="D28" s="61"/>
      <c r="E28" s="61"/>
      <c r="F28" s="61"/>
      <c r="G28" s="62"/>
      <c r="I28" s="65"/>
    </row>
  </sheetData>
  <sheetProtection password="B98C" sheet="1" objects="1" scenarios="1" selectLockedCells="1"/>
  <conditionalFormatting sqref="A3:G3">
    <cfRule type="expression" dxfId="149" priority="21">
      <formula>$AA$5=1</formula>
    </cfRule>
    <cfRule type="expression" dxfId="148" priority="22">
      <formula>$AA$6=2</formula>
    </cfRule>
    <cfRule type="expression" dxfId="147" priority="23">
      <formula>$AA$7=3</formula>
    </cfRule>
    <cfRule type="expression" dxfId="146" priority="24">
      <formula>$AA$8=4</formula>
    </cfRule>
    <cfRule type="expression" dxfId="145" priority="25">
      <formula>$AA$9=5</formula>
    </cfRule>
    <cfRule type="expression" dxfId="144" priority="26">
      <formula>$AA$10=6</formula>
    </cfRule>
    <cfRule type="expression" dxfId="143" priority="28">
      <formula>$AA$11=7</formula>
    </cfRule>
    <cfRule type="expression" dxfId="142" priority="30">
      <formula>$AA$12=8</formula>
    </cfRule>
  </conditionalFormatting>
  <conditionalFormatting sqref="A4:G4">
    <cfRule type="expression" dxfId="141" priority="15">
      <formula>$AA$5=1</formula>
    </cfRule>
    <cfRule type="expression" dxfId="140" priority="16">
      <formula>$AA$6=2</formula>
    </cfRule>
    <cfRule type="expression" dxfId="139" priority="17">
      <formula>$AA$7=3</formula>
    </cfRule>
    <cfRule type="expression" dxfId="138" priority="18">
      <formula>$AA$8=4</formula>
    </cfRule>
    <cfRule type="expression" dxfId="137" priority="19">
      <formula>$AA$9=5</formula>
    </cfRule>
    <cfRule type="expression" dxfId="136" priority="20">
      <formula>$AA$10=6</formula>
    </cfRule>
    <cfRule type="expression" dxfId="135" priority="27">
      <formula>$AA$11=7</formula>
    </cfRule>
    <cfRule type="expression" dxfId="134" priority="29">
      <formula>$AA$12=8</formula>
    </cfRule>
  </conditionalFormatting>
  <conditionalFormatting sqref="I3">
    <cfRule type="expression" dxfId="133" priority="7">
      <formula>$AA$5=1</formula>
    </cfRule>
    <cfRule type="expression" dxfId="132" priority="8">
      <formula>$AA$6=2</formula>
    </cfRule>
    <cfRule type="expression" dxfId="131" priority="9">
      <formula>$AA$7=3</formula>
    </cfRule>
    <cfRule type="expression" dxfId="130" priority="10">
      <formula>$AA$8=4</formula>
    </cfRule>
    <cfRule type="expression" dxfId="129" priority="11">
      <formula>$AA$9=5</formula>
    </cfRule>
    <cfRule type="expression" dxfId="128" priority="12">
      <formula>$AA$10=6</formula>
    </cfRule>
    <cfRule type="expression" dxfId="127" priority="13">
      <formula>$AA$11=7</formula>
    </cfRule>
    <cfRule type="expression" dxfId="126" priority="14">
      <formula>$AA$12=8</formula>
    </cfRule>
  </conditionalFormatting>
  <conditionalFormatting sqref="A21:A24">
    <cfRule type="expression" dxfId="125" priority="4">
      <formula>A$21=""</formula>
    </cfRule>
  </conditionalFormatting>
  <conditionalFormatting sqref="A5:A8">
    <cfRule type="expression" dxfId="124" priority="6">
      <formula>A$5=""</formula>
    </cfRule>
  </conditionalFormatting>
  <conditionalFormatting sqref="B5:G8">
    <cfRule type="expression" dxfId="123" priority="5">
      <formula>B$5=""</formula>
    </cfRule>
  </conditionalFormatting>
  <conditionalFormatting sqref="B21:G24">
    <cfRule type="expression" dxfId="122" priority="3">
      <formula>B$21=""</formula>
    </cfRule>
  </conditionalFormatting>
  <conditionalFormatting sqref="A25:A28">
    <cfRule type="expression" dxfId="121" priority="2">
      <formula>A$25=""</formula>
    </cfRule>
  </conditionalFormatting>
  <conditionalFormatting sqref="B25:G28">
    <cfRule type="expression" dxfId="120" priority="1">
      <formula>B$25=""</formula>
    </cfRule>
  </conditionalFormatting>
  <pageMargins left="0.31496062992125984" right="0.35433070866141736" top="0.31496062992125984" bottom="0.74803149606299213" header="0.31496062992125984" footer="0.31496062992125984"/>
  <pageSetup paperSize="9" scale="98" orientation="landscape" horizontalDpi="4294967293" verticalDpi="0" r:id="rId1"/>
  <headerFooter>
    <oddFooter>&amp;Lhttp://www.excelsupersite.com&amp;RExcelSuperSite - Monthly Calendar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Yearly Calendar</vt:lpstr>
      <vt:lpstr>January</vt:lpstr>
      <vt:lpstr>February</vt:lpstr>
      <vt:lpstr>March</vt:lpstr>
      <vt:lpstr>April</vt:lpstr>
      <vt:lpstr>May</vt:lpstr>
      <vt:lpstr>June</vt:lpstr>
      <vt:lpstr>July</vt:lpstr>
      <vt:lpstr>August</vt:lpstr>
      <vt:lpstr>September</vt:lpstr>
      <vt:lpstr>October</vt:lpstr>
      <vt:lpstr>November</vt:lpstr>
      <vt:lpstr>December</vt:lpstr>
      <vt:lpstr>Settings</vt:lpstr>
      <vt:lpstr>Instructions</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lpstr>'Yearly Calendar'!Print_Area</vt:lpstr>
    </vt:vector>
  </TitlesOfParts>
  <Company>AllThingsTemplates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AllThingsTemplates-Yearly Calendar</dc:title>
  <dc:creator>Brian Krisanski</dc:creator>
  <cp:keywords>AllThingsTemplates, Yearly Calendar</cp:keywords>
  <cp:lastModifiedBy>Brian Krisanski</cp:lastModifiedBy>
  <cp:lastPrinted>2016-08-17T06:44:37Z</cp:lastPrinted>
  <dcterms:created xsi:type="dcterms:W3CDTF">2012-11-08T05:25:22Z</dcterms:created>
  <dcterms:modified xsi:type="dcterms:W3CDTF">2016-08-17T06:52:04Z</dcterms:modified>
</cp:coreProperties>
</file>